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DWE MBldg" sheetId="5" r:id="rId1"/>
    <sheet name="W S &amp; S F " sheetId="6" r:id="rId2"/>
    <sheet name="Sheet3" sheetId="3" r:id="rId3"/>
  </sheets>
  <definedNames>
    <definedName name="_xlnm.Print_Area" localSheetId="0">'DWE MBldg'!$A$1:$AN$99</definedName>
    <definedName name="_xlnm.Print_Area" localSheetId="1">'W S &amp; S F '!$A$1:$AL$72</definedName>
  </definedNames>
  <calcPr calcId="124519"/>
</workbook>
</file>

<file path=xl/calcChain.xml><?xml version="1.0" encoding="utf-8"?>
<calcChain xmlns="http://schemas.openxmlformats.org/spreadsheetml/2006/main">
  <c r="E3" i="6"/>
  <c r="AI52"/>
  <c r="AI50"/>
  <c r="AK64" i="5"/>
  <c r="AK58"/>
  <c r="AK31"/>
  <c r="AK18"/>
  <c r="AK15"/>
  <c r="AK6"/>
  <c r="AI15" i="6"/>
  <c r="AI47"/>
  <c r="AI44"/>
  <c r="AI41"/>
  <c r="AI37"/>
  <c r="AI34"/>
  <c r="AI31"/>
  <c r="AI28"/>
  <c r="AI25"/>
  <c r="AI21"/>
  <c r="AI18"/>
  <c r="AI12"/>
  <c r="AI9"/>
  <c r="AI6"/>
  <c r="AB104" i="5"/>
  <c r="AK82"/>
  <c r="AK67"/>
  <c r="AK46"/>
  <c r="AK21" l="1"/>
  <c r="AB105"/>
  <c r="AK9"/>
  <c r="AK43"/>
  <c r="AK49"/>
  <c r="AK61"/>
  <c r="AK70"/>
  <c r="AK76"/>
  <c r="AM52" i="6"/>
  <c r="AM44"/>
  <c r="AK85" i="5"/>
  <c r="AK37"/>
  <c r="AK12"/>
  <c r="AK79" l="1"/>
  <c r="AK40"/>
  <c r="AK28"/>
  <c r="AK25"/>
  <c r="AK52"/>
  <c r="AK34" l="1"/>
  <c r="AO37" s="1"/>
  <c r="AK73"/>
  <c r="AK55"/>
  <c r="AO49" l="1"/>
  <c r="AK87"/>
  <c r="AO87"/>
</calcChain>
</file>

<file path=xl/sharedStrings.xml><?xml version="1.0" encoding="utf-8"?>
<sst xmlns="http://schemas.openxmlformats.org/spreadsheetml/2006/main" count="345" uniqueCount="123">
  <si>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</si>
  <si>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</si>
  <si>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</si>
  <si>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</si>
  <si>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</si>
  <si>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</si>
  <si>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</si>
  <si>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</si>
  <si>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</si>
  <si>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</si>
  <si>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</si>
  <si>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</si>
  <si>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</si>
  <si>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</si>
  <si>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</si>
  <si>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</si>
  <si>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</si>
  <si>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</si>
  <si>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</si>
  <si>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</si>
  <si>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</si>
  <si>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Pacca brick work in mud mortar in building in Ground floor. (S.I.No. 1-b, P.No: 20).</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</si>
  <si>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</si>
  <si>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</si>
  <si>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</si>
  <si>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</si>
  <si>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</si>
  <si>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</si>
  <si>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</si>
  <si>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</si>
  <si>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</si>
  <si>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</si>
  <si>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</si>
  <si>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</si>
  <si>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</si>
  <si>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</si>
  <si>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</si>
  <si>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</si>
  <si>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</si>
  <si>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</si>
  <si>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</si>
  <si>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</si>
  <si>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</si>
  <si>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</si>
  <si>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</si>
  <si>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</si>
  <si>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</si>
  <si>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</si>
  <si>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</si>
  <si>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</si>
  <si>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White wash two coats. (S.I.No. 26-c,  P.No: 54 ).</t>
  </si>
  <si>
    <t xml:space="preserve">Colour wash two coats .(S.I.No. 25-b, P.No. 54). </t>
  </si>
  <si>
    <t>Painting old surface doors and windows any type, (including edges)  two coats.(S.I.No: 4-c, P.No: 68)</t>
  </si>
  <si>
    <t>Painting old surface guards, bars, gates, iron bars, gratings,railings(including standards braces,etc).And similar open work two coats (S.I.No. 4-d, P.No: 69 ).</t>
  </si>
  <si>
    <t>LAV F/S P.F</t>
  </si>
  <si>
    <t>WATER SUPPLY &amp; SANATARY FITTING</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</si>
  <si>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</si>
  <si>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</si>
  <si>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</si>
  <si>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</si>
  <si>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</si>
  <si>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</si>
  <si>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</si>
  <si>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</si>
  <si>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</si>
  <si>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</si>
  <si>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0"/>
        <rFont val="Times New Roman"/>
        <family val="1"/>
      </rPr>
      <t xml:space="preserve">:-            </t>
    </r>
  </si>
  <si>
    <t>P.Rft</t>
  </si>
  <si>
    <t xml:space="preserve">B.   </t>
  </si>
  <si>
    <r>
      <t>3/4” dia</t>
    </r>
    <r>
      <rPr>
        <sz val="10"/>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</si>
  <si>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</si>
  <si>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</si>
  <si>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</si>
  <si>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&amp; fixing Handle valves (china) (S.N.O: 5/P-17).</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</si>
  <si>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</si>
  <si>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Three Hundred Seventy Eight &amp; Thirteen Paisa only)</t>
  </si>
  <si>
    <t>(Rs. One Hundred Twenty Six &amp; Four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</si>
  <si>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</si>
  <si>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</si>
  <si>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</si>
  <si>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</si>
  <si>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</si>
  <si>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</si>
  <si>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Hundred Thirty One &amp; Sixty Paisa only)</t>
  </si>
  <si>
    <t>(Rs. One Hundred Eighty &amp; Fifty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</si>
  <si>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</si>
  <si>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</si>
  <si>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</si>
  <si>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</si>
  <si>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</si>
  <si>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Eight Hundred Fifty Nine &amp; Ninty Paisa only)</t>
  </si>
  <si>
    <t>(Rs. One Thousand Two Hundred Seventy Six &amp; Eight Three Paisa only)</t>
  </si>
  <si>
    <t>(Rs. One Thousand One Hundred Sixty &amp; Six Paisa only)</t>
  </si>
  <si>
    <t>(Rs. Six Hundred Seventy Four &amp; Sixty Paisa only)</t>
  </si>
  <si>
    <t>Rft</t>
  </si>
  <si>
    <t>(Rs. Four Thousand Eight Hundred Fourty Six &amp; Sixty Paisa only)</t>
  </si>
  <si>
    <t>(Rs. Four Thousand Six Hundred Ninty Four &amp; Eighty Paisa only)</t>
  </si>
  <si>
    <t>(Rs. Two Thousand Five Hundred Thirty Three &amp; Fourty Seven Paisa only)</t>
  </si>
  <si>
    <t>(Rs. One Thousand Six Hundred Seventy One &amp; Fifty Eight Paisa only)</t>
  </si>
  <si>
    <t>(Rs.  Four Hundred Fourty Seven &amp; Fifteen Paisa only)</t>
  </si>
  <si>
    <t>(Rs. One Thousand Two Hundred Sixty Nine &amp; Ninty Five Paisa only)</t>
  </si>
  <si>
    <t>(Rs. Seventy Three &amp; Twenty One Paisa only)</t>
  </si>
  <si>
    <t>(Rs. Ninty Five &amp; Seventy Nine Paisa only)</t>
  </si>
  <si>
    <t>(Rs. One Thousand One Hundred Nine &amp; Fourty Six Paisa only)</t>
  </si>
  <si>
    <t>(Rs. One Thousand Three Hundred Eighty Four &amp; Twenty Four Paisa only)</t>
  </si>
  <si>
    <t>(Rs.Eight Hundred Seventy Seven &amp; Eighty Paisa only)</t>
  </si>
  <si>
    <t>(Rs. Two Hundred &amp; Fourty Two Paisa only)</t>
  </si>
  <si>
    <t>(Rs. Two Hundred Seventy One &amp; Ninty Two Paisa only)</t>
  </si>
  <si>
    <t>(Rs. One Hundred Fourty Six &amp; Fifty Seven Paisa only)</t>
  </si>
  <si>
    <t>Dismantling brick work in mud morter .(S.I.No: 12, P.No: 10)</t>
  </si>
  <si>
    <t>Dismantling brick flagged flooring without concrete foudation .(S.I.No:30, P.No: 12 )</t>
  </si>
  <si>
    <t>White glazd tile ¼” thick dodo jointed in white cement and laid over 1:2 cement sand morter ¾” thick included finishing.(S.I.No. 37, P.No.45).</t>
  </si>
  <si>
    <t>Cement pointing flush on floor ratio 1:2 . (S.I.No. 18, P.No.53).</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</si>
  <si>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</si>
  <si>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(Rs. Five Hundred Twenty Nine &amp; Thirty Eight Paisa only)</t>
  </si>
  <si>
    <t>(Rs. Two Hundred Fifty Seven &amp; Thirteen Paisa only)</t>
  </si>
  <si>
    <t>(Rs. One Hundred Twenty Two only)</t>
  </si>
  <si>
    <t>(Rs. Nine Thousand Nine Hundred Fifty Four &amp; Thirty One Paisa only)</t>
  </si>
  <si>
    <t>(Rs. Twenty Eight Thousand Two Hundred Fifty Three &amp; Sixty One Paisa only)</t>
  </si>
  <si>
    <t>(Rs. Nine Hundred Thirty Nine &amp; Fifty Seven Paisa only)</t>
  </si>
  <si>
    <t>(Rs. Three Thousand Five Hundred Seventy Five only)</t>
  </si>
  <si>
    <t>Construction of Addition One Class Rooom and Rehabilitation in Existing Primary Schools Taluka Chachro &amp; Dahli District Tharparkar (4-Units) Under Community Development Programme 2016-17 For Sustainable Development Goals (SDGs)  PS-63. (B) Rehabilitation of Primary Schools Bulding @ GBPS Keetar U/C Qamarhar Taluka Dahli.</t>
  </si>
  <si>
    <t>(PART-B )</t>
  </si>
</sst>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u/>
      <sz val="12"/>
      <name val="Times New Roman"/>
      <family val="1"/>
    </font>
    <font>
      <b/>
      <sz val="10"/>
      <name val="Book Antiqua"/>
      <family val="1"/>
    </font>
    <font>
      <b/>
      <i/>
      <sz val="10"/>
      <name val="Arial"/>
      <family val="2"/>
    </font>
    <font>
      <i/>
      <sz val="10"/>
      <name val="Arial"/>
      <family val="2"/>
    </font>
    <font>
      <b/>
      <i/>
      <u/>
      <sz val="10"/>
      <name val="Garamond"/>
      <family val="1"/>
    </font>
    <font>
      <b/>
      <u/>
      <sz val="14"/>
      <name val="Arial Black"/>
      <family val="2"/>
    </font>
    <font>
      <u/>
      <sz val="14"/>
      <name val="Arial Black"/>
      <family val="2"/>
    </font>
    <font>
      <b/>
      <sz val="9"/>
      <name val="Arial"/>
      <family val="2"/>
    </font>
    <font>
      <u/>
      <sz val="11"/>
      <name val="Times New Roman"/>
      <family val="1"/>
    </font>
    <font>
      <u/>
      <sz val="10"/>
      <name val="Times New Roman"/>
      <family val="1"/>
    </font>
    <font>
      <sz val="10"/>
      <name val="Times New Roman"/>
      <family val="1"/>
    </font>
  </fonts>
  <fills count="2">
    <fill>
      <patternFill patternType="none"/>
    </fill>
    <fill>
      <patternFill patternType="gray125"/>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99">
    <xf numFmtId="0" fontId="0" fillId="0" borderId="0" xfId="0"/>
    <xf numFmtId="0" fontId="1" fillId="0" borderId="0" xfId="1" applyAlignment="1">
      <alignment vertical="center"/>
    </xf>
    <xf numFmtId="0" fontId="8" fillId="0" borderId="0" xfId="1" applyFont="1" applyBorder="1" applyAlignment="1">
      <alignment vertical="center"/>
    </xf>
    <xf numFmtId="1" fontId="9" fillId="0" borderId="0" xfId="1" applyNumberFormat="1" applyFont="1" applyBorder="1" applyAlignment="1">
      <alignment horizontal="right" vertical="center"/>
    </xf>
    <xf numFmtId="0" fontId="11"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2" fillId="0" borderId="0" xfId="2" applyFont="1" applyAlignment="1">
      <alignment vertical="center"/>
    </xf>
    <xf numFmtId="0" fontId="12" fillId="0" borderId="0" xfId="2" applyFont="1"/>
    <xf numFmtId="0" fontId="13" fillId="0" borderId="0" xfId="2" applyFont="1"/>
    <xf numFmtId="0" fontId="1" fillId="0" borderId="0" xfId="2"/>
    <xf numFmtId="0" fontId="13" fillId="0" borderId="0" xfId="2" applyFont="1" applyBorder="1" applyAlignment="1">
      <alignment vertical="center"/>
    </xf>
    <xf numFmtId="0" fontId="14" fillId="0" borderId="6" xfId="2" applyFont="1" applyBorder="1" applyAlignment="1">
      <alignment vertical="center"/>
    </xf>
    <xf numFmtId="0" fontId="15" fillId="0" borderId="0" xfId="2" applyFont="1"/>
    <xf numFmtId="0" fontId="12" fillId="0" borderId="0" xfId="1" applyFont="1" applyAlignment="1">
      <alignment vertical="center"/>
    </xf>
    <xf numFmtId="0" fontId="12" fillId="0" borderId="0" xfId="1" applyFont="1" applyAlignment="1">
      <alignment horizontal="right" vertical="center"/>
    </xf>
    <xf numFmtId="0" fontId="13" fillId="0" borderId="0" xfId="1" applyFont="1" applyAlignment="1">
      <alignment vertical="center"/>
    </xf>
    <xf numFmtId="0" fontId="10" fillId="0" borderId="0" xfId="2" applyFont="1" applyAlignment="1">
      <alignment vertical="center"/>
    </xf>
    <xf numFmtId="0" fontId="6" fillId="0" borderId="0" xfId="1" applyFont="1" applyAlignment="1">
      <alignment vertical="center"/>
    </xf>
    <xf numFmtId="0" fontId="10" fillId="0" borderId="1" xfId="1" applyFont="1" applyBorder="1" applyAlignment="1">
      <alignment horizontal="center" vertical="center"/>
    </xf>
    <xf numFmtId="0" fontId="4" fillId="0" borderId="0" xfId="1" applyFont="1" applyAlignment="1">
      <alignment vertical="center"/>
    </xf>
    <xf numFmtId="0" fontId="2" fillId="0" borderId="0" xfId="1" applyFont="1" applyBorder="1" applyAlignment="1">
      <alignment horizontal="center" vertical="center"/>
    </xf>
    <xf numFmtId="0" fontId="19" fillId="0" borderId="0" xfId="1" applyFont="1" applyBorder="1" applyAlignment="1">
      <alignment vertical="center"/>
    </xf>
    <xf numFmtId="0" fontId="11"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0" fontId="1" fillId="0" borderId="0" xfId="1" applyFont="1" applyBorder="1" applyAlignment="1">
      <alignment horizontal="center"/>
    </xf>
    <xf numFmtId="0" fontId="1" fillId="0" borderId="0" xfId="1" applyFont="1" applyBorder="1" applyAlignment="1">
      <alignment vertical="top"/>
    </xf>
    <xf numFmtId="1" fontId="1" fillId="0" borderId="0" xfId="1" applyNumberFormat="1" applyFont="1" applyBorder="1" applyAlignment="1">
      <alignment vertical="top"/>
    </xf>
    <xf numFmtId="0" fontId="2" fillId="0" borderId="0" xfId="1" applyFont="1" applyBorder="1" applyAlignment="1">
      <alignment vertical="top"/>
    </xf>
    <xf numFmtId="1" fontId="20" fillId="0" borderId="0" xfId="1" applyNumberFormat="1" applyFont="1" applyBorder="1" applyAlignment="1"/>
    <xf numFmtId="0" fontId="20" fillId="0" borderId="0" xfId="1" applyFont="1" applyBorder="1" applyAlignment="1"/>
    <xf numFmtId="0" fontId="20" fillId="0" borderId="0" xfId="1" applyFont="1" applyBorder="1" applyAlignment="1">
      <alignment horizontal="center"/>
    </xf>
    <xf numFmtId="0" fontId="20" fillId="0" borderId="0" xfId="1" applyFont="1" applyBorder="1" applyAlignment="1">
      <alignment horizontal="center"/>
    </xf>
    <xf numFmtId="0" fontId="20"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20" fillId="0" borderId="0" xfId="1" applyFont="1" applyBorder="1" applyAlignment="1">
      <alignment horizontal="left"/>
    </xf>
    <xf numFmtId="0" fontId="21" fillId="0" borderId="0" xfId="1" applyFont="1" applyBorder="1"/>
    <xf numFmtId="2" fontId="1" fillId="0" borderId="0" xfId="1" applyNumberFormat="1" applyFont="1" applyBorder="1" applyAlignment="1"/>
    <xf numFmtId="0" fontId="2" fillId="0" borderId="0" xfId="1" applyFont="1" applyBorder="1" applyAlignment="1"/>
    <xf numFmtId="0" fontId="2" fillId="0" borderId="0" xfId="1" applyFont="1" applyBorder="1" applyAlignment="1">
      <alignment vertical="center"/>
    </xf>
    <xf numFmtId="0" fontId="19" fillId="0" borderId="0" xfId="1" applyFont="1" applyBorder="1"/>
    <xf numFmtId="0" fontId="2" fillId="0" borderId="0" xfId="1" applyFont="1" applyBorder="1"/>
    <xf numFmtId="0" fontId="2" fillId="0" borderId="0" xfId="1" applyFont="1" applyFill="1" applyBorder="1" applyAlignment="1">
      <alignment horizontal="center" vertical="top"/>
    </xf>
    <xf numFmtId="0" fontId="19" fillId="0" borderId="0" xfId="1" applyFont="1" applyFill="1" applyBorder="1" applyAlignment="1">
      <alignment horizontal="justify" vertical="top"/>
    </xf>
    <xf numFmtId="0" fontId="19" fillId="0" borderId="0" xfId="1" applyFont="1" applyFill="1" applyBorder="1"/>
    <xf numFmtId="0" fontId="4" fillId="0" borderId="0" xfId="1" applyFont="1" applyFill="1" applyBorder="1"/>
    <xf numFmtId="0" fontId="1" fillId="0" borderId="0" xfId="1" applyFont="1" applyFill="1" applyBorder="1" applyAlignment="1"/>
    <xf numFmtId="0" fontId="2" fillId="0" borderId="0" xfId="1" applyFont="1" applyFill="1" applyBorder="1" applyAlignment="1"/>
    <xf numFmtId="0" fontId="1" fillId="0" borderId="0" xfId="1" applyFont="1" applyFill="1" applyBorder="1"/>
    <xf numFmtId="1" fontId="20" fillId="0" borderId="0" xfId="1" applyNumberFormat="1" applyFont="1" applyFill="1" applyBorder="1" applyAlignment="1"/>
    <xf numFmtId="0" fontId="20" fillId="0" borderId="0" xfId="1" applyFont="1" applyFill="1" applyBorder="1" applyAlignment="1"/>
    <xf numFmtId="0" fontId="20" fillId="0" borderId="0" xfId="1" applyFont="1" applyFill="1" applyBorder="1" applyAlignment="1">
      <alignment horizontal="center"/>
    </xf>
    <xf numFmtId="0" fontId="20" fillId="0" borderId="0" xfId="1" applyFont="1" applyFill="1" applyBorder="1" applyAlignment="1">
      <alignment horizontal="center"/>
    </xf>
    <xf numFmtId="0" fontId="2" fillId="0" borderId="0" xfId="1" applyFont="1" applyFill="1" applyBorder="1" applyAlignment="1">
      <alignment horizontal="left"/>
    </xf>
    <xf numFmtId="0" fontId="2" fillId="0" borderId="0" xfId="1" applyFont="1" applyBorder="1" applyAlignment="1">
      <alignment horizontal="center"/>
    </xf>
    <xf numFmtId="0" fontId="2" fillId="0" borderId="0" xfId="1" applyFont="1" applyBorder="1" applyAlignment="1">
      <alignment horizontal="center" vertical="top"/>
    </xf>
    <xf numFmtId="0" fontId="2" fillId="0" borderId="0" xfId="1" applyFont="1" applyBorder="1" applyAlignment="1">
      <alignment horizontal="center" vertical="center"/>
    </xf>
    <xf numFmtId="0" fontId="20" fillId="0" borderId="0" xfId="1" applyFont="1" applyAlignment="1">
      <alignment horizontal="center"/>
    </xf>
    <xf numFmtId="0" fontId="22" fillId="0" borderId="0" xfId="1" applyFont="1"/>
    <xf numFmtId="1" fontId="2" fillId="0" borderId="0" xfId="1" applyNumberFormat="1" applyFont="1" applyBorder="1" applyAlignment="1">
      <alignment horizontal="center"/>
    </xf>
    <xf numFmtId="0" fontId="21" fillId="0" borderId="0" xfId="1" applyFont="1" applyBorder="1" applyAlignment="1"/>
    <xf numFmtId="0" fontId="2" fillId="0" borderId="0" xfId="1" applyFont="1" applyFill="1" applyBorder="1" applyAlignment="1">
      <alignment horizontal="center" vertical="center"/>
    </xf>
    <xf numFmtId="0" fontId="19" fillId="0" borderId="0" xfId="1" applyFont="1" applyFill="1" applyBorder="1" applyAlignment="1">
      <alignment vertical="center"/>
    </xf>
    <xf numFmtId="0" fontId="11"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9" fillId="0" borderId="0" xfId="1" applyFont="1" applyBorder="1" applyAlignment="1">
      <alignment horizontal="center" vertical="top"/>
    </xf>
    <xf numFmtId="0" fontId="19" fillId="0" borderId="0" xfId="1" applyFont="1" applyBorder="1" applyAlignment="1">
      <alignment vertical="top"/>
    </xf>
    <xf numFmtId="1" fontId="2" fillId="0" borderId="0" xfId="1" applyNumberFormat="1" applyFont="1" applyBorder="1" applyAlignment="1">
      <alignment vertical="center"/>
    </xf>
    <xf numFmtId="0" fontId="10" fillId="0" borderId="0" xfId="1" applyFont="1" applyFill="1" applyBorder="1" applyAlignment="1">
      <alignment horizont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6" fillId="0" borderId="0" xfId="1" applyFont="1" applyFill="1" applyBorder="1" applyAlignment="1"/>
    <xf numFmtId="0" fontId="10" fillId="0" borderId="0" xfId="1" applyFont="1" applyFill="1" applyBorder="1" applyAlignment="1"/>
    <xf numFmtId="0" fontId="6" fillId="0" borderId="0" xfId="1" applyFont="1" applyFill="1" applyBorder="1" applyAlignment="1">
      <alignment vertical="top"/>
    </xf>
    <xf numFmtId="164" fontId="6" fillId="0" borderId="0" xfId="1" applyNumberFormat="1" applyFont="1" applyFill="1" applyBorder="1" applyAlignment="1">
      <alignment vertical="top"/>
    </xf>
    <xf numFmtId="1" fontId="6" fillId="0" borderId="0" xfId="1" applyNumberFormat="1" applyFont="1" applyFill="1" applyBorder="1" applyAlignment="1">
      <alignment vertical="top"/>
    </xf>
    <xf numFmtId="2" fontId="6" fillId="0" borderId="0" xfId="1" applyNumberFormat="1" applyFont="1" applyFill="1" applyBorder="1" applyAlignment="1">
      <alignment vertical="top"/>
    </xf>
    <xf numFmtId="164" fontId="6" fillId="0" borderId="0" xfId="1" applyNumberFormat="1" applyFont="1" applyFill="1" applyBorder="1" applyAlignment="1">
      <alignment horizontal="center" vertical="top"/>
    </xf>
    <xf numFmtId="2" fontId="6" fillId="0" borderId="0" xfId="1" applyNumberFormat="1" applyFont="1" applyFill="1" applyBorder="1" applyAlignment="1">
      <alignment horizontal="center" vertical="top"/>
    </xf>
    <xf numFmtId="0" fontId="6" fillId="0" borderId="0" xfId="1" applyFont="1" applyFill="1" applyBorder="1" applyAlignment="1">
      <alignment horizontal="center" vertical="top"/>
    </xf>
    <xf numFmtId="0" fontId="10" fillId="0" borderId="5" xfId="1" applyFont="1" applyFill="1" applyBorder="1" applyAlignment="1">
      <alignment vertical="top"/>
    </xf>
    <xf numFmtId="0" fontId="10" fillId="0" borderId="0" xfId="1" applyFont="1" applyFill="1" applyBorder="1" applyAlignment="1">
      <alignment vertical="top"/>
    </xf>
    <xf numFmtId="0" fontId="1" fillId="0" borderId="0" xfId="1"/>
    <xf numFmtId="0" fontId="13" fillId="0" borderId="0" xfId="1" applyFont="1" applyAlignment="1">
      <alignment vertical="top" wrapText="1"/>
    </xf>
    <xf numFmtId="0" fontId="1" fillId="0" borderId="0" xfId="1" applyAlignment="1">
      <alignment vertical="top"/>
    </xf>
    <xf numFmtId="0" fontId="3" fillId="0" borderId="1" xfId="1" applyFont="1" applyBorder="1" applyAlignment="1">
      <alignment horizontal="center" vertical="center"/>
    </xf>
    <xf numFmtId="0" fontId="4" fillId="0" borderId="0" xfId="1" applyFont="1"/>
    <xf numFmtId="0" fontId="19" fillId="0" borderId="0" xfId="1" applyFont="1" applyFill="1" applyBorder="1" applyAlignment="1">
      <alignment horizontal="center" vertical="top"/>
    </xf>
    <xf numFmtId="0" fontId="4" fillId="0" borderId="0" xfId="1" applyFont="1" applyFill="1" applyBorder="1" applyAlignment="1">
      <alignment horizontal="justify" vertical="top"/>
    </xf>
    <xf numFmtId="0" fontId="2" fillId="0" borderId="0" xfId="1" applyFont="1" applyFill="1" applyBorder="1"/>
    <xf numFmtId="0" fontId="20" fillId="0" borderId="0" xfId="1" applyFont="1" applyFill="1" applyBorder="1"/>
    <xf numFmtId="0" fontId="19" fillId="0" borderId="0" xfId="1" applyFont="1" applyFill="1" applyBorder="1" applyAlignment="1">
      <alignment horizontal="right" vertical="distributed"/>
    </xf>
    <xf numFmtId="0" fontId="4" fillId="0" borderId="0" xfId="1" applyFont="1" applyFill="1" applyBorder="1" applyAlignment="1">
      <alignment horizontal="justify" vertical="distributed"/>
    </xf>
    <xf numFmtId="0" fontId="4" fillId="0" borderId="0" xfId="1" applyFont="1" applyFill="1" applyBorder="1" applyAlignment="1">
      <alignment vertical="distributed"/>
    </xf>
    <xf numFmtId="0" fontId="19" fillId="0" borderId="0" xfId="1" applyFont="1" applyFill="1" applyBorder="1" applyAlignment="1">
      <alignment horizontal="right"/>
    </xf>
    <xf numFmtId="0" fontId="27" fillId="0" borderId="0" xfId="1" applyFont="1" applyFill="1" applyAlignment="1"/>
    <xf numFmtId="0" fontId="4" fillId="0" borderId="0" xfId="1" applyFont="1" applyFill="1" applyBorder="1" applyAlignment="1">
      <alignment horizontal="justify"/>
    </xf>
    <xf numFmtId="0" fontId="4" fillId="0" borderId="0" xfId="1" applyFont="1" applyFill="1" applyBorder="1" applyAlignment="1"/>
    <xf numFmtId="1" fontId="2" fillId="0" borderId="0" xfId="1" applyNumberFormat="1" applyFont="1" applyFill="1" applyBorder="1"/>
    <xf numFmtId="0" fontId="28" fillId="0" borderId="0" xfId="1" applyFont="1"/>
    <xf numFmtId="0" fontId="20" fillId="0" borderId="6" xfId="1" applyFont="1" applyBorder="1" applyAlignment="1">
      <alignment vertical="top"/>
    </xf>
    <xf numFmtId="1" fontId="20" fillId="0" borderId="6" xfId="1" applyNumberFormat="1" applyFont="1" applyBorder="1" applyAlignment="1">
      <alignment vertical="top"/>
    </xf>
    <xf numFmtId="0" fontId="2" fillId="0" borderId="6" xfId="1" applyFont="1" applyBorder="1" applyAlignment="1">
      <alignment horizontal="left" vertical="top"/>
    </xf>
    <xf numFmtId="0" fontId="2" fillId="0" borderId="0" xfId="1" applyFont="1"/>
    <xf numFmtId="0" fontId="1" fillId="0" borderId="0" xfId="1" applyFont="1"/>
    <xf numFmtId="1" fontId="2" fillId="0" borderId="5" xfId="1" applyNumberFormat="1" applyFont="1" applyBorder="1" applyAlignment="1">
      <alignment vertical="center"/>
    </xf>
    <xf numFmtId="1" fontId="1" fillId="0" borderId="0" xfId="1" applyNumberFormat="1" applyFont="1" applyFill="1" applyBorder="1" applyAlignment="1"/>
    <xf numFmtId="0" fontId="21" fillId="0" borderId="0" xfId="1" applyFont="1" applyFill="1" applyBorder="1" applyAlignment="1"/>
    <xf numFmtId="0" fontId="5" fillId="0" borderId="0" xfId="1" applyFont="1" applyFill="1" applyBorder="1"/>
    <xf numFmtId="0" fontId="10" fillId="0" borderId="0" xfId="1" applyFont="1" applyFill="1" applyBorder="1"/>
    <xf numFmtId="1" fontId="7" fillId="0" borderId="0" xfId="1" applyNumberFormat="1" applyFont="1" applyFill="1" applyBorder="1" applyAlignment="1"/>
    <xf numFmtId="0" fontId="7"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xf numFmtId="0" fontId="10" fillId="0" borderId="0" xfId="1" applyFont="1" applyFill="1" applyBorder="1" applyAlignment="1">
      <alignment horizontal="left"/>
    </xf>
    <xf numFmtId="1" fontId="7" fillId="0" borderId="0" xfId="1" applyNumberFormat="1" applyFont="1" applyFill="1" applyBorder="1" applyAlignment="1">
      <alignment horizontal="right"/>
    </xf>
    <xf numFmtId="0" fontId="7" fillId="0" borderId="0" xfId="1" applyFont="1" applyFill="1" applyBorder="1" applyAlignment="1">
      <alignment horizontal="left"/>
    </xf>
    <xf numFmtId="2" fontId="7" fillId="0" borderId="0" xfId="1" applyNumberFormat="1" applyFont="1" applyFill="1" applyBorder="1" applyAlignment="1">
      <alignment horizontal="center"/>
    </xf>
    <xf numFmtId="0" fontId="7" fillId="0" borderId="0" xfId="1" applyFont="1" applyFill="1" applyBorder="1" applyAlignment="1">
      <alignment horizontal="right"/>
    </xf>
    <xf numFmtId="0" fontId="19" fillId="0" borderId="0" xfId="1" applyFont="1" applyFill="1" applyBorder="1" applyAlignment="1">
      <alignment horizontal="right" vertical="top"/>
    </xf>
    <xf numFmtId="0" fontId="8" fillId="0" borderId="0" xfId="1" applyFont="1" applyBorder="1" applyAlignment="1">
      <alignment horizontal="center" vertical="center"/>
    </xf>
    <xf numFmtId="0" fontId="20" fillId="0" borderId="0" xfId="1" applyFont="1" applyBorder="1" applyAlignment="1">
      <alignment horizontal="center"/>
    </xf>
    <xf numFmtId="2" fontId="20" fillId="0" borderId="0" xfId="1" applyNumberFormat="1" applyFont="1" applyBorder="1" applyAlignment="1">
      <alignment horizontal="right"/>
    </xf>
    <xf numFmtId="0" fontId="20" fillId="0" borderId="0" xfId="1" applyFont="1" applyBorder="1" applyAlignment="1">
      <alignment horizontal="right"/>
    </xf>
    <xf numFmtId="0" fontId="6" fillId="0" borderId="0" xfId="1" applyFont="1" applyFill="1" applyBorder="1" applyAlignment="1">
      <alignment horizontal="right"/>
    </xf>
    <xf numFmtId="0" fontId="10" fillId="0" borderId="0" xfId="1" applyFont="1" applyFill="1" applyBorder="1" applyAlignment="1">
      <alignment horizontal="center" vertical="top"/>
    </xf>
    <xf numFmtId="2" fontId="10" fillId="0" borderId="5" xfId="1" applyNumberFormat="1" applyFont="1" applyFill="1" applyBorder="1" applyAlignment="1">
      <alignment horizontal="right" vertical="top"/>
    </xf>
    <xf numFmtId="0" fontId="10" fillId="0" borderId="5" xfId="1" applyFont="1" applyFill="1" applyBorder="1" applyAlignment="1">
      <alignment horizontal="center" vertical="top"/>
    </xf>
    <xf numFmtId="0" fontId="6" fillId="0" borderId="0" xfId="1" applyFont="1" applyFill="1" applyBorder="1" applyAlignment="1">
      <alignment horizontal="right" vertical="top"/>
    </xf>
    <xf numFmtId="1" fontId="20" fillId="0" borderId="0" xfId="1" applyNumberFormat="1" applyFont="1" applyBorder="1" applyAlignment="1">
      <alignment horizontal="right"/>
    </xf>
    <xf numFmtId="0" fontId="19" fillId="0" borderId="0" xfId="1" applyFont="1" applyBorder="1" applyAlignment="1">
      <alignment horizontal="justify" vertical="top"/>
    </xf>
    <xf numFmtId="0" fontId="19" fillId="0" borderId="0" xfId="1" applyFont="1" applyBorder="1" applyAlignment="1">
      <alignment horizontal="center" vertical="center"/>
    </xf>
    <xf numFmtId="0" fontId="19" fillId="0" borderId="0" xfId="1" applyFont="1" applyBorder="1" applyAlignment="1">
      <alignment horizontal="center" vertical="top"/>
    </xf>
    <xf numFmtId="0" fontId="14" fillId="0" borderId="6" xfId="2" applyFont="1" applyBorder="1" applyAlignment="1">
      <alignment horizontal="center" vertical="center"/>
    </xf>
    <xf numFmtId="1" fontId="14" fillId="0" borderId="6" xfId="2" applyNumberFormat="1" applyFont="1" applyBorder="1" applyAlignment="1">
      <alignment horizontal="right" vertical="center"/>
    </xf>
    <xf numFmtId="0" fontId="16" fillId="0" borderId="0" xfId="2" applyFont="1" applyAlignment="1">
      <alignment horizontal="center" vertical="center"/>
    </xf>
    <xf numFmtId="0" fontId="6" fillId="0" borderId="0" xfId="1" applyFont="1" applyFill="1" applyBorder="1" applyAlignment="1">
      <alignment horizontal="left"/>
    </xf>
    <xf numFmtId="2" fontId="6" fillId="0" borderId="0" xfId="1" applyNumberFormat="1" applyFont="1" applyFill="1" applyBorder="1" applyAlignment="1">
      <alignment horizontal="center"/>
    </xf>
    <xf numFmtId="2" fontId="6" fillId="0" borderId="0" xfId="1" applyNumberFormat="1" applyFont="1" applyFill="1" applyBorder="1" applyAlignment="1">
      <alignment horizontal="right"/>
    </xf>
    <xf numFmtId="0" fontId="6" fillId="0" borderId="0" xfId="1" applyFont="1" applyFill="1" applyBorder="1" applyAlignment="1">
      <alignment horizontal="center"/>
    </xf>
    <xf numFmtId="2" fontId="20" fillId="0" borderId="0" xfId="1" applyNumberFormat="1" applyFont="1" applyBorder="1" applyAlignment="1">
      <alignment horizontal="center"/>
    </xf>
    <xf numFmtId="0" fontId="19" fillId="0" borderId="0" xfId="1" applyFont="1" applyBorder="1" applyAlignment="1">
      <alignment horizontal="left" vertical="top"/>
    </xf>
    <xf numFmtId="1" fontId="2" fillId="0" borderId="0" xfId="1" applyNumberFormat="1" applyFont="1" applyBorder="1" applyAlignment="1">
      <alignment horizontal="left" vertical="center"/>
    </xf>
    <xf numFmtId="1" fontId="13"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164" fontId="20"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Border="1" applyAlignment="1">
      <alignment horizontal="right"/>
    </xf>
    <xf numFmtId="0" fontId="1" fillId="0" borderId="0" xfId="1" applyFont="1" applyFill="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2" fontId="20" fillId="0" borderId="0" xfId="1" applyNumberFormat="1" applyFont="1" applyFill="1" applyBorder="1" applyAlignment="1">
      <alignment horizontal="right"/>
    </xf>
    <xf numFmtId="0" fontId="20" fillId="0" borderId="0" xfId="1" applyFont="1" applyFill="1" applyBorder="1" applyAlignment="1">
      <alignment horizontal="right"/>
    </xf>
    <xf numFmtId="1" fontId="20" fillId="0" borderId="0" xfId="1" applyNumberFormat="1" applyFont="1" applyFill="1" applyBorder="1" applyAlignment="1">
      <alignment horizontal="right"/>
    </xf>
    <xf numFmtId="0" fontId="1" fillId="0" borderId="0" xfId="1" applyFont="1" applyFill="1" applyBorder="1" applyAlignment="1">
      <alignment horizontal="right"/>
    </xf>
    <xf numFmtId="0" fontId="19" fillId="0" borderId="0" xfId="1" applyFont="1" applyFill="1" applyBorder="1" applyAlignment="1">
      <alignment horizontal="justify" vertical="top"/>
    </xf>
    <xf numFmtId="0" fontId="20" fillId="0" borderId="0" xfId="1" applyFont="1" applyFill="1" applyBorder="1" applyAlignment="1">
      <alignment horizontal="left"/>
    </xf>
    <xf numFmtId="0" fontId="17" fillId="0" borderId="0" xfId="1" applyFont="1" applyAlignment="1">
      <alignment horizontal="center" vertical="center"/>
    </xf>
    <xf numFmtId="0" fontId="2" fillId="0" borderId="0" xfId="1" applyFont="1" applyAlignment="1">
      <alignment horizontal="left" vertical="top"/>
    </xf>
    <xf numFmtId="4" fontId="18" fillId="0" borderId="0" xfId="1" applyNumberFormat="1" applyFont="1" applyAlignment="1">
      <alignment horizontal="justify" vertical="top" wrapText="1"/>
    </xf>
    <xf numFmtId="0" fontId="18" fillId="0" borderId="0" xfId="1" applyFont="1" applyAlignment="1">
      <alignment horizontal="justify" vertical="top" wrapText="1"/>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9" fillId="0" borderId="0" xfId="1" applyFont="1" applyFill="1" applyBorder="1" applyAlignment="1">
      <alignment horizontal="center" vertical="top"/>
    </xf>
    <xf numFmtId="0" fontId="20" fillId="0" borderId="0" xfId="1" applyFont="1" applyFill="1" applyBorder="1" applyAlignment="1">
      <alignment horizontal="center"/>
    </xf>
    <xf numFmtId="2" fontId="20" fillId="0" borderId="0" xfId="1" applyNumberFormat="1" applyFont="1" applyBorder="1" applyAlignment="1">
      <alignment horizontal="left"/>
    </xf>
    <xf numFmtId="0" fontId="20" fillId="0" borderId="0" xfId="1" applyFont="1" applyBorder="1" applyAlignment="1">
      <alignment horizontal="left"/>
    </xf>
    <xf numFmtId="0" fontId="20" fillId="0" borderId="6" xfId="1" applyFont="1" applyBorder="1" applyAlignment="1">
      <alignment horizontal="center" vertical="top"/>
    </xf>
    <xf numFmtId="1" fontId="20" fillId="0" borderId="6" xfId="1" applyNumberFormat="1" applyFont="1" applyBorder="1" applyAlignment="1">
      <alignment horizontal="right" vertical="top"/>
    </xf>
    <xf numFmtId="2" fontId="20" fillId="0" borderId="0" xfId="1" applyNumberFormat="1" applyFont="1" applyFill="1" applyBorder="1" applyAlignment="1">
      <alignment horizontal="center"/>
    </xf>
    <xf numFmtId="0" fontId="4" fillId="0" borderId="0" xfId="1" applyFont="1" applyFill="1" applyBorder="1" applyAlignment="1">
      <alignment horizontal="justify" vertical="top" wrapText="1"/>
    </xf>
    <xf numFmtId="0" fontId="4" fillId="0" borderId="0" xfId="1" applyFont="1" applyFill="1" applyBorder="1" applyAlignment="1">
      <alignment horizontal="justify" vertical="top"/>
    </xf>
    <xf numFmtId="0" fontId="4" fillId="0" borderId="0" xfId="1" applyFont="1" applyFill="1" applyBorder="1" applyAlignment="1">
      <alignment horizontal="center" vertical="top"/>
    </xf>
    <xf numFmtId="0" fontId="4" fillId="0" borderId="0" xfId="1" applyFont="1" applyFill="1" applyBorder="1" applyAlignment="1">
      <alignment horizontal="center"/>
    </xf>
    <xf numFmtId="0" fontId="27" fillId="0" borderId="0" xfId="1" applyFont="1" applyFill="1" applyAlignment="1">
      <alignment horizontal="left" vertical="distributed"/>
    </xf>
    <xf numFmtId="0" fontId="4" fillId="0" borderId="0" xfId="1" applyFont="1" applyFill="1" applyBorder="1" applyAlignment="1">
      <alignment horizontal="center" vertical="distributed"/>
    </xf>
    <xf numFmtId="0" fontId="4" fillId="0" borderId="0" xfId="1" applyFont="1" applyBorder="1" applyAlignment="1">
      <alignment horizontal="justify" vertical="top"/>
    </xf>
    <xf numFmtId="0" fontId="4" fillId="0" borderId="0" xfId="1" applyFont="1" applyBorder="1" applyAlignment="1">
      <alignment horizontal="center" vertical="top"/>
    </xf>
    <xf numFmtId="0" fontId="23" fillId="0" borderId="0" xfId="1" applyFont="1" applyAlignment="1">
      <alignment horizontal="center"/>
    </xf>
    <xf numFmtId="0" fontId="24" fillId="0" borderId="0" xfId="1" applyFont="1" applyAlignment="1">
      <alignment horizontal="center"/>
    </xf>
    <xf numFmtId="0" fontId="25" fillId="0" borderId="0" xfId="1" applyFont="1" applyAlignment="1">
      <alignment horizontal="left" vertical="top"/>
    </xf>
    <xf numFmtId="4" fontId="26" fillId="0" borderId="7" xfId="1" applyNumberFormat="1" applyFont="1" applyBorder="1" applyAlignment="1">
      <alignment horizontal="justify" vertical="top"/>
    </xf>
    <xf numFmtId="0" fontId="26" fillId="0" borderId="7" xfId="1" applyFont="1" applyBorder="1" applyAlignment="1">
      <alignment horizontal="justify" vertical="top"/>
    </xf>
    <xf numFmtId="0" fontId="5" fillId="0" borderId="0" xfId="1" applyFont="1" applyFill="1" applyBorder="1" applyAlignment="1">
      <alignment horizontal="justify" vertical="top"/>
    </xf>
    <xf numFmtId="0" fontId="5" fillId="0" borderId="0" xfId="1" applyFont="1" applyFill="1" applyBorder="1" applyAlignment="1">
      <alignment horizontal="center" vertical="top"/>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05"/>
  <sheetViews>
    <sheetView view="pageBreakPreview" zoomScaleSheetLayoutView="100" workbookViewId="0">
      <selection activeCell="AF17" sqref="AF17"/>
    </sheetView>
  </sheetViews>
  <sheetFormatPr defaultRowHeight="14.25"/>
  <cols>
    <col min="1" max="1" width="4.7109375" style="18" customWidth="1"/>
    <col min="2" max="3" width="2.7109375" style="1" customWidth="1"/>
    <col min="4" max="4" width="4.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2.85546875" style="1" customWidth="1"/>
    <col min="12" max="12" width="2" style="1" customWidth="1"/>
    <col min="13" max="13" width="3.42578125" style="1" customWidth="1"/>
    <col min="14" max="14" width="4.28515625" style="1" customWidth="1"/>
    <col min="15" max="15" width="3.28515625" style="1" customWidth="1"/>
    <col min="16" max="16" width="2.5703125" style="1" customWidth="1"/>
    <col min="17" max="17" width="3" style="1" customWidth="1"/>
    <col min="18" max="18" width="2.7109375" style="1" customWidth="1"/>
    <col min="19" max="19" width="4" style="1" customWidth="1"/>
    <col min="20" max="20" width="1.7109375" style="1" customWidth="1"/>
    <col min="21" max="21" width="2.28515625" style="1" customWidth="1"/>
    <col min="22" max="22" width="2" style="1" customWidth="1"/>
    <col min="23" max="23" width="2.28515625" style="1" customWidth="1"/>
    <col min="24" max="24" width="2" style="1" customWidth="1"/>
    <col min="25" max="25" width="2.85546875" style="1" customWidth="1"/>
    <col min="26" max="26" width="3.28515625" style="1" customWidth="1"/>
    <col min="27" max="27" width="2" style="1" customWidth="1"/>
    <col min="28" max="28" width="1.28515625" style="1" customWidth="1"/>
    <col min="29" max="30" width="2.140625" style="1" customWidth="1"/>
    <col min="31" max="31" width="1.7109375" style="1" customWidth="1"/>
    <col min="32" max="32" width="3.28515625" style="1" customWidth="1"/>
    <col min="33" max="33" width="2" style="1" customWidth="1"/>
    <col min="34" max="34" width="1.7109375" style="1" customWidth="1"/>
    <col min="35" max="36" width="2.28515625" style="1" customWidth="1"/>
    <col min="37" max="37" width="1" style="1" customWidth="1"/>
    <col min="38" max="38" width="1.85546875" style="1" customWidth="1"/>
    <col min="39" max="39" width="5.7109375" style="1" customWidth="1"/>
    <col min="40" max="40" width="2.425781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4.75">
      <c r="A1" s="169" t="s">
        <v>0</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row>
    <row r="2" spans="1:40" ht="69.75" customHeight="1">
      <c r="A2" s="170" t="s">
        <v>42</v>
      </c>
      <c r="B2" s="170"/>
      <c r="C2" s="170"/>
      <c r="D2" s="170"/>
      <c r="E2" s="171" t="s">
        <v>121</v>
      </c>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c r="AL2" s="172"/>
      <c r="AM2" s="172"/>
      <c r="AN2" s="172"/>
    </row>
    <row r="3" spans="1:40" ht="6" customHeight="1" thickBot="1"/>
    <row r="4" spans="1:40" s="20" customFormat="1" ht="17.25" customHeight="1" thickTop="1" thickBot="1">
      <c r="A4" s="19" t="s">
        <v>1</v>
      </c>
      <c r="B4" s="173" t="s">
        <v>2</v>
      </c>
      <c r="C4" s="173"/>
      <c r="D4" s="173"/>
      <c r="E4" s="173"/>
      <c r="F4" s="173"/>
      <c r="G4" s="173"/>
      <c r="H4" s="173"/>
      <c r="I4" s="173"/>
      <c r="J4" s="173"/>
      <c r="K4" s="173"/>
      <c r="L4" s="173"/>
      <c r="M4" s="173"/>
      <c r="N4" s="174" t="s">
        <v>3</v>
      </c>
      <c r="O4" s="175"/>
      <c r="P4" s="175"/>
      <c r="Q4" s="175"/>
      <c r="R4" s="175"/>
      <c r="S4" s="175"/>
      <c r="T4" s="175"/>
      <c r="U4" s="175"/>
      <c r="V4" s="176"/>
      <c r="W4" s="174" t="s">
        <v>4</v>
      </c>
      <c r="X4" s="175"/>
      <c r="Y4" s="175"/>
      <c r="Z4" s="175"/>
      <c r="AA4" s="175"/>
      <c r="AB4" s="176"/>
      <c r="AC4" s="175" t="s">
        <v>5</v>
      </c>
      <c r="AD4" s="175"/>
      <c r="AE4" s="175"/>
      <c r="AF4" s="175"/>
      <c r="AG4" s="175"/>
      <c r="AH4" s="175"/>
      <c r="AI4" s="174" t="s">
        <v>6</v>
      </c>
      <c r="AJ4" s="175"/>
      <c r="AK4" s="175"/>
      <c r="AL4" s="175"/>
      <c r="AM4" s="175"/>
      <c r="AN4" s="176"/>
    </row>
    <row r="5" spans="1:40" s="24" customFormat="1" ht="14.25" customHeight="1" thickTop="1">
      <c r="A5" s="63">
        <v>1</v>
      </c>
      <c r="B5" s="22" t="s">
        <v>109</v>
      </c>
      <c r="C5" s="23"/>
      <c r="D5" s="23"/>
      <c r="E5" s="23"/>
      <c r="F5" s="23"/>
      <c r="G5" s="23"/>
      <c r="H5" s="23"/>
      <c r="I5" s="23"/>
      <c r="J5" s="23"/>
      <c r="K5" s="23"/>
      <c r="L5" s="23"/>
      <c r="AK5" s="157"/>
      <c r="AL5" s="157"/>
      <c r="AM5" s="157"/>
    </row>
    <row r="6" spans="1:40" s="25" customFormat="1" ht="12.75" customHeight="1">
      <c r="A6" s="6"/>
      <c r="N6" s="33"/>
      <c r="O6" s="131">
        <v>881</v>
      </c>
      <c r="P6" s="131"/>
      <c r="Q6" s="131"/>
      <c r="R6" s="131"/>
      <c r="S6" s="180" t="s">
        <v>7</v>
      </c>
      <c r="T6" s="180"/>
      <c r="U6" s="34"/>
      <c r="V6" s="36"/>
      <c r="W6" s="130" t="s">
        <v>8</v>
      </c>
      <c r="X6" s="130"/>
      <c r="Y6" s="130"/>
      <c r="Z6" s="179">
        <v>529.38</v>
      </c>
      <c r="AA6" s="179"/>
      <c r="AB6" s="179"/>
      <c r="AC6" s="179"/>
      <c r="AD6" s="34"/>
      <c r="AE6" s="37" t="s">
        <v>11</v>
      </c>
      <c r="AF6" s="34"/>
      <c r="AG6" s="34"/>
      <c r="AH6" s="34"/>
      <c r="AI6" s="132" t="s">
        <v>9</v>
      </c>
      <c r="AJ6" s="132"/>
      <c r="AK6" s="138">
        <f>ROUND(O6*Z6/100,0)</f>
        <v>4664</v>
      </c>
      <c r="AL6" s="138"/>
      <c r="AM6" s="138"/>
      <c r="AN6" s="38" t="s">
        <v>10</v>
      </c>
    </row>
    <row r="7" spans="1:40" s="2" customFormat="1" ht="15">
      <c r="B7" s="129" t="s">
        <v>114</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3"/>
      <c r="AL7" s="3"/>
      <c r="AM7" s="3"/>
    </row>
    <row r="8" spans="1:40" s="24" customFormat="1" ht="13.5" customHeight="1">
      <c r="A8" s="21">
        <v>2</v>
      </c>
      <c r="B8" s="22" t="s">
        <v>45</v>
      </c>
      <c r="C8" s="4"/>
      <c r="D8" s="4"/>
      <c r="E8" s="4"/>
      <c r="F8" s="4"/>
      <c r="G8" s="4"/>
      <c r="H8" s="4"/>
      <c r="I8" s="4"/>
      <c r="J8" s="4"/>
      <c r="K8" s="4"/>
      <c r="L8" s="4"/>
      <c r="M8" s="4"/>
      <c r="N8" s="4"/>
      <c r="AK8" s="157"/>
      <c r="AL8" s="157"/>
      <c r="AM8" s="157"/>
    </row>
    <row r="9" spans="1:40" s="25" customFormat="1" ht="12.75">
      <c r="F9" s="39"/>
      <c r="G9" s="39"/>
      <c r="H9" s="40"/>
      <c r="I9" s="6"/>
      <c r="J9" s="6"/>
      <c r="K9" s="41"/>
      <c r="L9" s="41"/>
      <c r="M9" s="41"/>
      <c r="N9" s="41"/>
      <c r="O9" s="131">
        <v>999</v>
      </c>
      <c r="P9" s="131"/>
      <c r="Q9" s="131"/>
      <c r="R9" s="131"/>
      <c r="S9" s="42" t="s">
        <v>26</v>
      </c>
      <c r="T9" s="43"/>
      <c r="U9" s="43"/>
      <c r="V9" s="130" t="s">
        <v>8</v>
      </c>
      <c r="W9" s="130"/>
      <c r="X9" s="130"/>
      <c r="Y9" s="179">
        <v>378.13</v>
      </c>
      <c r="Z9" s="179"/>
      <c r="AA9" s="179"/>
      <c r="AB9" s="179"/>
      <c r="AC9" s="34"/>
      <c r="AD9" s="34" t="s">
        <v>27</v>
      </c>
      <c r="AE9" s="34"/>
      <c r="AF9" s="34"/>
      <c r="AG9" s="34"/>
      <c r="AH9" s="34"/>
      <c r="AI9" s="132" t="s">
        <v>9</v>
      </c>
      <c r="AJ9" s="132"/>
      <c r="AK9" s="138">
        <f>O9*Y9/100</f>
        <v>3777.5187000000001</v>
      </c>
      <c r="AL9" s="138"/>
      <c r="AM9" s="138"/>
      <c r="AN9" s="38" t="s">
        <v>10</v>
      </c>
    </row>
    <row r="10" spans="1:40" s="2" customFormat="1" ht="15">
      <c r="B10" s="129" t="s">
        <v>75</v>
      </c>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3"/>
      <c r="AL10" s="3"/>
      <c r="AM10" s="3"/>
    </row>
    <row r="11" spans="1:40" s="24" customFormat="1" ht="13.5" customHeight="1">
      <c r="A11" s="21">
        <v>3</v>
      </c>
      <c r="B11" s="22" t="s">
        <v>46</v>
      </c>
      <c r="C11" s="4"/>
      <c r="D11" s="4"/>
      <c r="E11" s="4"/>
      <c r="F11" s="4"/>
      <c r="G11" s="4"/>
      <c r="H11" s="4"/>
      <c r="I11" s="4"/>
      <c r="J11" s="4"/>
      <c r="K11" s="4"/>
      <c r="L11" s="4"/>
      <c r="M11" s="4"/>
      <c r="N11" s="4"/>
      <c r="AK11" s="157"/>
      <c r="AL11" s="157"/>
      <c r="AM11" s="157"/>
    </row>
    <row r="12" spans="1:40" s="25" customFormat="1" ht="13.5" customHeight="1">
      <c r="F12" s="39"/>
      <c r="G12" s="39"/>
      <c r="H12" s="40"/>
      <c r="I12" s="6"/>
      <c r="J12" s="6"/>
      <c r="K12" s="41"/>
      <c r="L12" s="41"/>
      <c r="M12" s="41"/>
      <c r="N12" s="41"/>
      <c r="O12" s="131">
        <v>33.64</v>
      </c>
      <c r="P12" s="131"/>
      <c r="Q12" s="131"/>
      <c r="R12" s="131"/>
      <c r="S12" s="42" t="s">
        <v>17</v>
      </c>
      <c r="T12" s="43"/>
      <c r="U12" s="43"/>
      <c r="V12" s="130" t="s">
        <v>8</v>
      </c>
      <c r="W12" s="130"/>
      <c r="X12" s="130"/>
      <c r="Y12" s="131">
        <v>126.04</v>
      </c>
      <c r="Z12" s="131"/>
      <c r="AA12" s="131"/>
      <c r="AB12" s="131"/>
      <c r="AC12" s="34"/>
      <c r="AD12" s="34" t="s">
        <v>18</v>
      </c>
      <c r="AE12" s="34"/>
      <c r="AF12" s="34"/>
      <c r="AG12" s="34"/>
      <c r="AH12" s="34"/>
      <c r="AI12" s="132" t="s">
        <v>9</v>
      </c>
      <c r="AJ12" s="132"/>
      <c r="AK12" s="138">
        <f>ROUND(O12*Y12,0)</f>
        <v>4240</v>
      </c>
      <c r="AL12" s="138"/>
      <c r="AM12" s="138"/>
      <c r="AN12" s="38" t="s">
        <v>10</v>
      </c>
    </row>
    <row r="13" spans="1:40" s="2" customFormat="1" ht="15">
      <c r="B13" s="129" t="s">
        <v>76</v>
      </c>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3"/>
      <c r="AL13" s="3"/>
      <c r="AM13" s="3"/>
    </row>
    <row r="14" spans="1:40" s="52" customFormat="1" ht="12.75" customHeight="1">
      <c r="A14" s="49">
        <v>4</v>
      </c>
      <c r="B14" s="167" t="s">
        <v>110</v>
      </c>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6"/>
      <c r="AL14" s="166"/>
      <c r="AM14" s="166"/>
      <c r="AN14" s="51"/>
    </row>
    <row r="15" spans="1:40" s="55" customFormat="1" ht="12.75" customHeight="1">
      <c r="A15" s="53"/>
      <c r="N15" s="56"/>
      <c r="O15" s="163">
        <v>877</v>
      </c>
      <c r="P15" s="163"/>
      <c r="Q15" s="163"/>
      <c r="R15" s="163"/>
      <c r="S15" s="168" t="s">
        <v>26</v>
      </c>
      <c r="T15" s="168"/>
      <c r="U15" s="57"/>
      <c r="V15" s="59"/>
      <c r="W15" s="178" t="s">
        <v>8</v>
      </c>
      <c r="X15" s="178"/>
      <c r="Y15" s="178"/>
      <c r="Z15" s="163">
        <v>257.13</v>
      </c>
      <c r="AA15" s="163"/>
      <c r="AB15" s="163"/>
      <c r="AC15" s="163"/>
      <c r="AD15" s="57"/>
      <c r="AE15" s="57" t="s">
        <v>27</v>
      </c>
      <c r="AF15" s="57"/>
      <c r="AG15" s="57"/>
      <c r="AH15" s="57"/>
      <c r="AI15" s="164" t="s">
        <v>9</v>
      </c>
      <c r="AJ15" s="164"/>
      <c r="AK15" s="165">
        <f>ROUND(O15*Z15/100,0)</f>
        <v>2255</v>
      </c>
      <c r="AL15" s="165"/>
      <c r="AM15" s="165"/>
      <c r="AN15" s="60" t="s">
        <v>10</v>
      </c>
    </row>
    <row r="16" spans="1:40" s="2" customFormat="1" ht="15">
      <c r="B16" s="129" t="s">
        <v>115</v>
      </c>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3"/>
      <c r="AL16" s="3"/>
      <c r="AM16" s="3"/>
    </row>
    <row r="17" spans="1:40" s="24" customFormat="1" ht="12.75" customHeight="1">
      <c r="A17" s="63">
        <v>5</v>
      </c>
      <c r="B17" s="22" t="s">
        <v>47</v>
      </c>
      <c r="C17" s="4"/>
      <c r="D17" s="4"/>
      <c r="E17" s="4"/>
      <c r="F17" s="4"/>
      <c r="G17" s="4"/>
      <c r="H17" s="4"/>
      <c r="I17" s="4"/>
      <c r="J17" s="4"/>
      <c r="K17" s="4"/>
      <c r="L17" s="4"/>
      <c r="M17" s="4"/>
      <c r="N17" s="4"/>
      <c r="AK17" s="157"/>
      <c r="AL17" s="157"/>
      <c r="AM17" s="157"/>
      <c r="AN17" s="47"/>
    </row>
    <row r="18" spans="1:40" s="25" customFormat="1" ht="12.75" customHeight="1">
      <c r="F18" s="39"/>
      <c r="G18" s="39"/>
      <c r="H18" s="40"/>
      <c r="I18" s="6"/>
      <c r="J18" s="6"/>
      <c r="K18" s="41"/>
      <c r="L18" s="41"/>
      <c r="M18" s="41"/>
      <c r="N18" s="41"/>
      <c r="O18" s="131">
        <v>966</v>
      </c>
      <c r="P18" s="131"/>
      <c r="Q18" s="131"/>
      <c r="R18" s="131"/>
      <c r="S18" s="42" t="s">
        <v>26</v>
      </c>
      <c r="T18" s="43"/>
      <c r="U18" s="43"/>
      <c r="V18" s="36"/>
      <c r="W18" s="130" t="s">
        <v>8</v>
      </c>
      <c r="X18" s="130"/>
      <c r="Y18" s="130"/>
      <c r="Z18" s="131">
        <v>121</v>
      </c>
      <c r="AA18" s="131"/>
      <c r="AB18" s="131"/>
      <c r="AC18" s="131"/>
      <c r="AE18" s="34" t="s">
        <v>27</v>
      </c>
      <c r="AF18" s="34"/>
      <c r="AG18" s="34"/>
      <c r="AH18" s="34"/>
      <c r="AI18" s="132" t="s">
        <v>9</v>
      </c>
      <c r="AJ18" s="132"/>
      <c r="AK18" s="138">
        <f>ROUND(O18*Z18/100,0)</f>
        <v>1169</v>
      </c>
      <c r="AL18" s="138"/>
      <c r="AM18" s="138"/>
      <c r="AN18" s="38" t="s">
        <v>10</v>
      </c>
    </row>
    <row r="19" spans="1:40" s="2" customFormat="1" ht="15">
      <c r="B19" s="129" t="s">
        <v>116</v>
      </c>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3"/>
      <c r="AL19" s="3"/>
      <c r="AM19" s="3"/>
    </row>
    <row r="20" spans="1:40" s="24" customFormat="1" ht="76.5" customHeight="1">
      <c r="A20" s="62">
        <v>6</v>
      </c>
      <c r="B20" s="139" t="s">
        <v>12</v>
      </c>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39"/>
      <c r="AJ20" s="139"/>
      <c r="AK20" s="141"/>
      <c r="AL20" s="141"/>
      <c r="AM20" s="141"/>
    </row>
    <row r="21" spans="1:40" s="6" customFormat="1" ht="14.25" customHeight="1">
      <c r="N21" s="33"/>
      <c r="O21" s="131">
        <v>233</v>
      </c>
      <c r="P21" s="131"/>
      <c r="Q21" s="131"/>
      <c r="R21" s="131"/>
      <c r="S21" s="130" t="s">
        <v>7</v>
      </c>
      <c r="T21" s="130"/>
      <c r="U21" s="34"/>
      <c r="V21" s="35"/>
      <c r="W21" s="130" t="s">
        <v>8</v>
      </c>
      <c r="X21" s="130"/>
      <c r="Y21" s="130"/>
      <c r="Z21" s="131">
        <v>337</v>
      </c>
      <c r="AA21" s="131"/>
      <c r="AB21" s="131"/>
      <c r="AC21" s="131"/>
      <c r="AD21" s="34"/>
      <c r="AE21" s="34" t="s">
        <v>13</v>
      </c>
      <c r="AF21" s="34"/>
      <c r="AG21" s="34"/>
      <c r="AH21" s="34"/>
      <c r="AI21" s="132" t="s">
        <v>9</v>
      </c>
      <c r="AJ21" s="132"/>
      <c r="AK21" s="138">
        <f>O21*Z21</f>
        <v>78521</v>
      </c>
      <c r="AL21" s="138"/>
      <c r="AM21" s="138"/>
      <c r="AN21" s="38" t="s">
        <v>10</v>
      </c>
    </row>
    <row r="22" spans="1:40" s="2" customFormat="1" ht="15">
      <c r="B22" s="129" t="s">
        <v>77</v>
      </c>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3"/>
      <c r="AL22" s="3"/>
      <c r="AM22" s="3"/>
    </row>
    <row r="23" spans="1:40" s="24" customFormat="1" ht="30" customHeight="1">
      <c r="A23" s="62">
        <v>7</v>
      </c>
      <c r="B23" s="139" t="s">
        <v>14</v>
      </c>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41"/>
      <c r="AL23" s="141"/>
      <c r="AM23" s="141"/>
    </row>
    <row r="24" spans="1:40" s="25" customFormat="1" ht="13.5" customHeight="1">
      <c r="A24" s="64" t="s">
        <v>15</v>
      </c>
      <c r="B24" s="65" t="s">
        <v>16</v>
      </c>
      <c r="L24" s="26"/>
      <c r="M24" s="27"/>
      <c r="N24" s="159"/>
      <c r="O24" s="159"/>
      <c r="P24" s="28"/>
      <c r="Q24" s="160"/>
      <c r="R24" s="160"/>
      <c r="S24" s="27"/>
      <c r="T24" s="161"/>
      <c r="U24" s="161"/>
      <c r="V24" s="161"/>
      <c r="AB24" s="162"/>
      <c r="AC24" s="162"/>
      <c r="AD24" s="162"/>
      <c r="AE24" s="162"/>
      <c r="AF24" s="159"/>
      <c r="AG24" s="159"/>
      <c r="AK24" s="157"/>
      <c r="AL24" s="157"/>
      <c r="AM24" s="157"/>
      <c r="AN24" s="48"/>
    </row>
    <row r="25" spans="1:40" s="25" customFormat="1" ht="13.5" customHeight="1">
      <c r="F25" s="39"/>
      <c r="G25" s="39"/>
      <c r="H25" s="40"/>
      <c r="I25" s="6"/>
      <c r="J25" s="61"/>
      <c r="K25" s="66"/>
      <c r="L25" s="41"/>
      <c r="M25" s="41"/>
      <c r="N25" s="41"/>
      <c r="O25" s="26"/>
      <c r="P25" s="131">
        <v>9.36</v>
      </c>
      <c r="Q25" s="131"/>
      <c r="R25" s="131"/>
      <c r="S25" s="37" t="s">
        <v>17</v>
      </c>
      <c r="T25" s="43"/>
      <c r="U25" s="43"/>
      <c r="V25" s="130" t="s">
        <v>8</v>
      </c>
      <c r="W25" s="130"/>
      <c r="X25" s="130"/>
      <c r="Y25" s="131">
        <v>5001.7</v>
      </c>
      <c r="Z25" s="131"/>
      <c r="AA25" s="131"/>
      <c r="AB25" s="131"/>
      <c r="AC25" s="34"/>
      <c r="AD25" s="34" t="s">
        <v>18</v>
      </c>
      <c r="AE25" s="34"/>
      <c r="AF25" s="34"/>
      <c r="AG25" s="34"/>
      <c r="AH25" s="34"/>
      <c r="AI25" s="132" t="s">
        <v>9</v>
      </c>
      <c r="AJ25" s="132"/>
      <c r="AK25" s="138">
        <f>ROUND(P25*Y25,0)</f>
        <v>46816</v>
      </c>
      <c r="AL25" s="138"/>
      <c r="AM25" s="138"/>
      <c r="AN25" s="38" t="s">
        <v>10</v>
      </c>
    </row>
    <row r="26" spans="1:40" s="2" customFormat="1" ht="15">
      <c r="B26" s="129" t="s">
        <v>78</v>
      </c>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3"/>
      <c r="AL26" s="3"/>
      <c r="AM26" s="3"/>
    </row>
    <row r="27" spans="1:40" s="25" customFormat="1" ht="13.5" customHeight="1">
      <c r="A27" s="64" t="s">
        <v>19</v>
      </c>
      <c r="B27" s="65" t="s">
        <v>20</v>
      </c>
      <c r="J27" s="61"/>
      <c r="K27" s="61"/>
      <c r="L27" s="26"/>
      <c r="M27" s="27"/>
      <c r="N27" s="159"/>
      <c r="O27" s="159"/>
      <c r="P27" s="28"/>
      <c r="Q27" s="160"/>
      <c r="R27" s="160"/>
      <c r="S27" s="27"/>
      <c r="T27" s="161"/>
      <c r="U27" s="161"/>
      <c r="V27" s="161"/>
      <c r="AB27" s="162"/>
      <c r="AC27" s="162"/>
      <c r="AD27" s="162"/>
      <c r="AE27" s="162"/>
      <c r="AF27" s="159"/>
      <c r="AG27" s="159"/>
      <c r="AK27" s="157"/>
      <c r="AL27" s="157"/>
      <c r="AM27" s="157"/>
      <c r="AN27" s="48"/>
    </row>
    <row r="28" spans="1:40" s="6" customFormat="1" ht="13.5" customHeight="1">
      <c r="H28" s="44"/>
      <c r="K28" s="41"/>
      <c r="L28" s="41"/>
      <c r="M28" s="41"/>
      <c r="N28" s="41"/>
      <c r="O28" s="26"/>
      <c r="P28" s="131">
        <v>2.08</v>
      </c>
      <c r="Q28" s="131"/>
      <c r="R28" s="131"/>
      <c r="S28" s="34" t="s">
        <v>17</v>
      </c>
      <c r="T28" s="67"/>
      <c r="U28" s="67"/>
      <c r="V28" s="130" t="s">
        <v>8</v>
      </c>
      <c r="W28" s="130"/>
      <c r="X28" s="130"/>
      <c r="Y28" s="131">
        <v>4820.2</v>
      </c>
      <c r="Z28" s="131"/>
      <c r="AA28" s="131"/>
      <c r="AB28" s="131"/>
      <c r="AC28" s="34"/>
      <c r="AD28" s="34" t="s">
        <v>18</v>
      </c>
      <c r="AE28" s="34"/>
      <c r="AF28" s="34"/>
      <c r="AG28" s="34"/>
      <c r="AH28" s="34"/>
      <c r="AI28" s="132" t="s">
        <v>9</v>
      </c>
      <c r="AJ28" s="132"/>
      <c r="AK28" s="138">
        <f>ROUND(P28*Y28,0)</f>
        <v>10026</v>
      </c>
      <c r="AL28" s="138"/>
      <c r="AM28" s="138"/>
      <c r="AN28" s="38" t="s">
        <v>10</v>
      </c>
    </row>
    <row r="29" spans="1:40" s="2" customFormat="1" ht="15">
      <c r="B29" s="129" t="s">
        <v>79</v>
      </c>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3"/>
      <c r="AL29" s="3"/>
      <c r="AM29" s="3"/>
    </row>
    <row r="30" spans="1:40" s="71" customFormat="1" ht="15.75" customHeight="1">
      <c r="A30" s="68">
        <v>8</v>
      </c>
      <c r="B30" s="69" t="s">
        <v>21</v>
      </c>
      <c r="C30" s="70"/>
      <c r="D30" s="70"/>
      <c r="E30" s="70"/>
      <c r="F30" s="70"/>
      <c r="G30" s="70"/>
      <c r="H30" s="70"/>
      <c r="I30" s="70"/>
      <c r="J30" s="70"/>
      <c r="K30" s="70"/>
      <c r="L30" s="70"/>
      <c r="AK30" s="158"/>
      <c r="AL30" s="158"/>
      <c r="AM30" s="158"/>
    </row>
    <row r="31" spans="1:40" s="6" customFormat="1" ht="12.75">
      <c r="N31" s="33"/>
      <c r="O31" s="131">
        <v>932</v>
      </c>
      <c r="P31" s="131"/>
      <c r="Q31" s="131"/>
      <c r="R31" s="131"/>
      <c r="S31" s="130" t="s">
        <v>7</v>
      </c>
      <c r="T31" s="130"/>
      <c r="U31" s="34"/>
      <c r="V31" s="36"/>
      <c r="W31" s="130" t="s">
        <v>8</v>
      </c>
      <c r="X31" s="130"/>
      <c r="Y31" s="130"/>
      <c r="Z31" s="131">
        <v>9954.31</v>
      </c>
      <c r="AA31" s="131"/>
      <c r="AB31" s="131"/>
      <c r="AC31" s="131"/>
      <c r="AD31" s="34"/>
      <c r="AE31" s="34" t="s">
        <v>11</v>
      </c>
      <c r="AF31" s="34"/>
      <c r="AG31" s="34"/>
      <c r="AH31" s="34"/>
      <c r="AI31" s="132" t="s">
        <v>9</v>
      </c>
      <c r="AJ31" s="132"/>
      <c r="AK31" s="138">
        <f>ROUND(O31*Z31/100,0)</f>
        <v>92774</v>
      </c>
      <c r="AL31" s="138"/>
      <c r="AM31" s="138"/>
      <c r="AN31" s="38" t="s">
        <v>10</v>
      </c>
    </row>
    <row r="32" spans="1:40" s="2" customFormat="1" ht="15">
      <c r="B32" s="129" t="s">
        <v>117</v>
      </c>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3"/>
      <c r="AL32" s="3"/>
      <c r="AM32" s="3"/>
    </row>
    <row r="33" spans="1:41" s="5" customFormat="1" ht="15" customHeight="1">
      <c r="A33" s="21">
        <v>9</v>
      </c>
      <c r="B33" s="22" t="s">
        <v>22</v>
      </c>
      <c r="C33" s="22"/>
      <c r="D33" s="22"/>
      <c r="E33" s="22"/>
      <c r="F33" s="22"/>
      <c r="G33" s="22"/>
      <c r="H33" s="22"/>
      <c r="I33" s="22"/>
      <c r="J33" s="22"/>
      <c r="K33" s="22"/>
      <c r="L33" s="22"/>
      <c r="M33" s="22"/>
      <c r="N33" s="22"/>
      <c r="O33" s="22"/>
      <c r="P33" s="22"/>
      <c r="Q33" s="22"/>
      <c r="R33" s="22"/>
      <c r="S33" s="22"/>
      <c r="T33" s="22"/>
      <c r="U33" s="22"/>
      <c r="V33" s="22"/>
      <c r="W33" s="22"/>
      <c r="AK33" s="156"/>
      <c r="AL33" s="156"/>
      <c r="AM33" s="156"/>
    </row>
    <row r="34" spans="1:41" s="6" customFormat="1" ht="15" customHeight="1">
      <c r="H34" s="44"/>
      <c r="K34" s="41"/>
      <c r="L34" s="41"/>
      <c r="M34" s="41"/>
      <c r="N34" s="41"/>
      <c r="O34" s="26"/>
      <c r="P34" s="149">
        <v>10.18</v>
      </c>
      <c r="Q34" s="149"/>
      <c r="R34" s="149"/>
      <c r="S34" s="34" t="s">
        <v>17</v>
      </c>
      <c r="T34" s="67"/>
      <c r="U34" s="67"/>
      <c r="V34" s="130" t="s">
        <v>8</v>
      </c>
      <c r="W34" s="130"/>
      <c r="X34" s="130"/>
      <c r="Y34" s="149">
        <v>3850</v>
      </c>
      <c r="Z34" s="149"/>
      <c r="AA34" s="149"/>
      <c r="AB34" s="149"/>
      <c r="AC34" s="34"/>
      <c r="AD34" s="34" t="s">
        <v>18</v>
      </c>
      <c r="AE34" s="34"/>
      <c r="AF34" s="34"/>
      <c r="AG34" s="34"/>
      <c r="AH34" s="132" t="s">
        <v>9</v>
      </c>
      <c r="AI34" s="132"/>
      <c r="AK34" s="138">
        <f>ROUND(P34*Y34,0)</f>
        <v>39193</v>
      </c>
      <c r="AL34" s="138"/>
      <c r="AM34" s="138"/>
      <c r="AN34" s="38" t="s">
        <v>10</v>
      </c>
    </row>
    <row r="35" spans="1:41" s="2" customFormat="1" ht="15">
      <c r="B35" s="129" t="s">
        <v>80</v>
      </c>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3"/>
      <c r="AL35" s="3"/>
      <c r="AM35" s="3"/>
    </row>
    <row r="36" spans="1:41" s="24" customFormat="1" ht="15" customHeight="1">
      <c r="A36" s="21">
        <v>10</v>
      </c>
      <c r="B36" s="22" t="s">
        <v>23</v>
      </c>
      <c r="C36" s="22"/>
      <c r="D36" s="22"/>
      <c r="E36" s="22"/>
      <c r="F36" s="22"/>
      <c r="G36" s="22"/>
      <c r="H36" s="22"/>
      <c r="I36" s="22"/>
      <c r="J36" s="22"/>
      <c r="K36" s="22"/>
      <c r="L36" s="22"/>
      <c r="M36" s="22"/>
      <c r="N36" s="22"/>
      <c r="O36" s="22"/>
      <c r="P36" s="22"/>
      <c r="Q36" s="22"/>
      <c r="R36" s="22"/>
      <c r="S36" s="22"/>
      <c r="T36" s="22"/>
      <c r="U36" s="22"/>
      <c r="V36" s="22"/>
      <c r="W36" s="22"/>
      <c r="AK36" s="157"/>
      <c r="AL36" s="157"/>
      <c r="AM36" s="157"/>
    </row>
    <row r="37" spans="1:41" s="6" customFormat="1" ht="15" customHeight="1">
      <c r="H37" s="44"/>
      <c r="K37" s="41"/>
      <c r="L37" s="41"/>
      <c r="M37" s="41"/>
      <c r="N37" s="41"/>
      <c r="O37" s="26"/>
      <c r="P37" s="131">
        <v>12.79</v>
      </c>
      <c r="Q37" s="131"/>
      <c r="R37" s="131"/>
      <c r="S37" s="34" t="s">
        <v>17</v>
      </c>
      <c r="T37" s="67"/>
      <c r="U37" s="67"/>
      <c r="V37" s="130" t="s">
        <v>8</v>
      </c>
      <c r="W37" s="130"/>
      <c r="X37" s="130"/>
      <c r="Y37" s="149">
        <v>3575</v>
      </c>
      <c r="Z37" s="149"/>
      <c r="AA37" s="149"/>
      <c r="AB37" s="149"/>
      <c r="AC37" s="34"/>
      <c r="AD37" s="34" t="s">
        <v>18</v>
      </c>
      <c r="AE37" s="34"/>
      <c r="AF37" s="34"/>
      <c r="AG37" s="34"/>
      <c r="AH37" s="132" t="s">
        <v>9</v>
      </c>
      <c r="AI37" s="132"/>
      <c r="AK37" s="138">
        <f>ROUND(P37*Y37,0)</f>
        <v>45724</v>
      </c>
      <c r="AL37" s="138"/>
      <c r="AM37" s="138"/>
      <c r="AN37" s="38" t="s">
        <v>10</v>
      </c>
      <c r="AO37" s="41">
        <f>AK21+AK25+AK28+AK34+AK37</f>
        <v>220280</v>
      </c>
    </row>
    <row r="38" spans="1:41" s="2" customFormat="1" ht="15">
      <c r="B38" s="129" t="s">
        <v>120</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3"/>
      <c r="AL38" s="3"/>
      <c r="AM38" s="3"/>
    </row>
    <row r="39" spans="1:41" s="5" customFormat="1" ht="19.5" customHeight="1">
      <c r="A39" s="21">
        <v>11</v>
      </c>
      <c r="B39" s="139" t="s">
        <v>24</v>
      </c>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56"/>
      <c r="AL39" s="156"/>
      <c r="AM39" s="156"/>
    </row>
    <row r="40" spans="1:41" s="6" customFormat="1" ht="16.5" customHeight="1">
      <c r="H40" s="44"/>
      <c r="K40" s="41"/>
      <c r="L40" s="41"/>
      <c r="M40" s="41"/>
      <c r="N40" s="41"/>
      <c r="O40" s="26"/>
      <c r="P40" s="131">
        <v>38.99</v>
      </c>
      <c r="Q40" s="131"/>
      <c r="R40" s="131"/>
      <c r="S40" s="34" t="s">
        <v>17</v>
      </c>
      <c r="T40" s="67"/>
      <c r="U40" s="67"/>
      <c r="V40" s="130" t="s">
        <v>8</v>
      </c>
      <c r="W40" s="130"/>
      <c r="X40" s="130"/>
      <c r="Y40" s="131">
        <v>186.34</v>
      </c>
      <c r="Z40" s="131"/>
      <c r="AA40" s="131"/>
      <c r="AB40" s="131"/>
      <c r="AC40" s="34"/>
      <c r="AD40" s="34" t="s">
        <v>18</v>
      </c>
      <c r="AE40" s="34"/>
      <c r="AF40" s="34"/>
      <c r="AG40" s="34"/>
      <c r="AH40" s="132" t="s">
        <v>9</v>
      </c>
      <c r="AI40" s="132"/>
      <c r="AK40" s="138">
        <f>ROUND(P40*Y40,0)</f>
        <v>7265</v>
      </c>
      <c r="AL40" s="138"/>
      <c r="AM40" s="138"/>
      <c r="AN40" s="38" t="s">
        <v>10</v>
      </c>
    </row>
    <row r="41" spans="1:41" s="2" customFormat="1" ht="15">
      <c r="B41" s="129" t="s">
        <v>81</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3"/>
      <c r="AL41" s="3"/>
      <c r="AM41" s="3"/>
    </row>
    <row r="42" spans="1:41" s="24" customFormat="1" ht="60" customHeight="1">
      <c r="A42" s="62">
        <v>12</v>
      </c>
      <c r="B42" s="139" t="s">
        <v>25</v>
      </c>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41"/>
      <c r="AL42" s="141"/>
      <c r="AM42" s="141"/>
    </row>
    <row r="43" spans="1:41" s="6" customFormat="1" ht="14.25" customHeight="1">
      <c r="H43" s="44"/>
      <c r="K43" s="41"/>
      <c r="L43" s="41"/>
      <c r="M43" s="41"/>
      <c r="N43" s="41"/>
      <c r="O43" s="131">
        <v>999</v>
      </c>
      <c r="P43" s="131"/>
      <c r="Q43" s="131"/>
      <c r="R43" s="131"/>
      <c r="S43" s="34" t="s">
        <v>26</v>
      </c>
      <c r="T43" s="67"/>
      <c r="U43" s="67"/>
      <c r="V43" s="130" t="s">
        <v>8</v>
      </c>
      <c r="W43" s="130"/>
      <c r="X43" s="130"/>
      <c r="Y43" s="131">
        <v>11443.1</v>
      </c>
      <c r="Z43" s="131"/>
      <c r="AA43" s="131"/>
      <c r="AB43" s="131"/>
      <c r="AC43" s="34"/>
      <c r="AD43" s="34" t="s">
        <v>27</v>
      </c>
      <c r="AE43" s="34"/>
      <c r="AF43" s="34"/>
      <c r="AG43" s="34"/>
      <c r="AH43" s="132" t="s">
        <v>9</v>
      </c>
      <c r="AI43" s="132"/>
      <c r="AK43" s="138">
        <f>ROUND(O43*Y43/100,0)</f>
        <v>114317</v>
      </c>
      <c r="AL43" s="138"/>
      <c r="AM43" s="138"/>
      <c r="AN43" s="38" t="s">
        <v>10</v>
      </c>
    </row>
    <row r="44" spans="1:41" s="2" customFormat="1" ht="15">
      <c r="B44" s="129" t="s">
        <v>82</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3"/>
      <c r="AL44" s="3"/>
      <c r="AM44" s="3"/>
    </row>
    <row r="45" spans="1:41" s="24" customFormat="1" ht="33.75" customHeight="1">
      <c r="A45" s="62">
        <v>13</v>
      </c>
      <c r="B45" s="139" t="s">
        <v>28</v>
      </c>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57"/>
      <c r="AL45" s="157"/>
      <c r="AM45" s="157"/>
      <c r="AN45" s="47"/>
    </row>
    <row r="46" spans="1:41" s="25" customFormat="1" ht="14.25" customHeight="1">
      <c r="F46" s="39"/>
      <c r="G46" s="39"/>
      <c r="H46" s="40"/>
      <c r="I46" s="6"/>
      <c r="J46" s="6"/>
      <c r="K46" s="41"/>
      <c r="L46" s="41"/>
      <c r="M46" s="41"/>
      <c r="N46" s="41"/>
      <c r="O46" s="26"/>
      <c r="P46" s="131">
        <v>107</v>
      </c>
      <c r="Q46" s="131"/>
      <c r="R46" s="131"/>
      <c r="S46" s="37" t="s">
        <v>29</v>
      </c>
      <c r="T46" s="43"/>
      <c r="U46" s="43"/>
      <c r="V46" s="35"/>
      <c r="W46" s="130" t="s">
        <v>8</v>
      </c>
      <c r="X46" s="130"/>
      <c r="Y46" s="130"/>
      <c r="Z46" s="131">
        <v>231.6</v>
      </c>
      <c r="AA46" s="131"/>
      <c r="AB46" s="131"/>
      <c r="AC46" s="131"/>
      <c r="AD46" s="6"/>
      <c r="AE46" s="34" t="s">
        <v>30</v>
      </c>
      <c r="AF46" s="34"/>
      <c r="AG46" s="34"/>
      <c r="AH46" s="34"/>
      <c r="AI46" s="132" t="s">
        <v>9</v>
      </c>
      <c r="AJ46" s="132"/>
      <c r="AK46" s="138">
        <f>ROUND(P46*Z46,0)</f>
        <v>24781</v>
      </c>
      <c r="AL46" s="138"/>
      <c r="AM46" s="138"/>
      <c r="AN46" s="38" t="s">
        <v>10</v>
      </c>
    </row>
    <row r="47" spans="1:41" s="2" customFormat="1" ht="15">
      <c r="B47" s="129" t="s">
        <v>83</v>
      </c>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29"/>
      <c r="AJ47" s="129"/>
      <c r="AK47" s="3"/>
      <c r="AL47" s="3"/>
      <c r="AM47" s="3"/>
    </row>
    <row r="48" spans="1:41" s="72" customFormat="1" ht="31.5" customHeight="1">
      <c r="A48" s="62">
        <v>14</v>
      </c>
      <c r="B48" s="139" t="s">
        <v>31</v>
      </c>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41"/>
      <c r="AL48" s="141"/>
      <c r="AM48" s="141"/>
    </row>
    <row r="49" spans="1:41" s="6" customFormat="1" ht="15.75" customHeight="1">
      <c r="H49" s="44"/>
      <c r="K49" s="41"/>
      <c r="L49" s="41"/>
      <c r="M49" s="41"/>
      <c r="N49" s="41"/>
      <c r="O49" s="26"/>
      <c r="P49" s="149">
        <v>91</v>
      </c>
      <c r="Q49" s="149"/>
      <c r="R49" s="149"/>
      <c r="S49" s="34" t="s">
        <v>29</v>
      </c>
      <c r="T49" s="67"/>
      <c r="U49" s="67"/>
      <c r="V49" s="130" t="s">
        <v>8</v>
      </c>
      <c r="W49" s="130"/>
      <c r="X49" s="130"/>
      <c r="Y49" s="131">
        <v>180.5</v>
      </c>
      <c r="Z49" s="131"/>
      <c r="AA49" s="131"/>
      <c r="AB49" s="131"/>
      <c r="AC49" s="34"/>
      <c r="AD49" s="34" t="s">
        <v>30</v>
      </c>
      <c r="AE49" s="34"/>
      <c r="AF49" s="34"/>
      <c r="AG49" s="34"/>
      <c r="AH49" s="132" t="s">
        <v>9</v>
      </c>
      <c r="AI49" s="132"/>
      <c r="AK49" s="138">
        <f>P49*Y49</f>
        <v>16425.5</v>
      </c>
      <c r="AL49" s="138"/>
      <c r="AM49" s="138"/>
      <c r="AN49" s="38" t="s">
        <v>10</v>
      </c>
      <c r="AO49" s="41">
        <f>AK25+AK28+AK34+AK37+AK46+AK49</f>
        <v>182965.5</v>
      </c>
    </row>
    <row r="50" spans="1:41" s="2" customFormat="1" ht="15">
      <c r="B50" s="129" t="s">
        <v>84</v>
      </c>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3"/>
      <c r="AL50" s="3"/>
      <c r="AM50" s="3"/>
    </row>
    <row r="51" spans="1:41" s="5" customFormat="1" ht="15.75" customHeight="1">
      <c r="A51" s="21">
        <v>15</v>
      </c>
      <c r="B51" s="22" t="s">
        <v>32</v>
      </c>
      <c r="C51" s="4"/>
      <c r="D51" s="4"/>
      <c r="E51" s="4"/>
      <c r="F51" s="4"/>
      <c r="G51" s="4"/>
      <c r="H51" s="4"/>
      <c r="I51" s="4"/>
      <c r="J51" s="4"/>
      <c r="K51" s="4"/>
      <c r="L51" s="4"/>
      <c r="M51" s="4"/>
      <c r="N51" s="4"/>
      <c r="AK51" s="156"/>
      <c r="AL51" s="156"/>
      <c r="AM51" s="156"/>
    </row>
    <row r="52" spans="1:41" s="6" customFormat="1" ht="15.75" customHeight="1">
      <c r="H52" s="44"/>
      <c r="K52" s="41"/>
      <c r="L52" s="41"/>
      <c r="M52" s="41"/>
      <c r="N52" s="41"/>
      <c r="O52" s="131">
        <v>3833</v>
      </c>
      <c r="P52" s="131"/>
      <c r="Q52" s="131"/>
      <c r="R52" s="131"/>
      <c r="S52" s="34" t="s">
        <v>26</v>
      </c>
      <c r="T52" s="67"/>
      <c r="U52" s="67"/>
      <c r="V52" s="130" t="s">
        <v>8</v>
      </c>
      <c r="W52" s="130"/>
      <c r="X52" s="130"/>
      <c r="Y52" s="131">
        <v>2206.6</v>
      </c>
      <c r="Z52" s="131"/>
      <c r="AA52" s="131"/>
      <c r="AB52" s="131"/>
      <c r="AC52" s="34"/>
      <c r="AD52" s="34" t="s">
        <v>27</v>
      </c>
      <c r="AE52" s="34"/>
      <c r="AF52" s="34"/>
      <c r="AG52" s="34"/>
      <c r="AH52" s="132" t="s">
        <v>9</v>
      </c>
      <c r="AI52" s="132"/>
      <c r="AK52" s="138">
        <f>ROUND(O52*Y52/100,0)</f>
        <v>84579</v>
      </c>
      <c r="AL52" s="138"/>
      <c r="AM52" s="138"/>
      <c r="AN52" s="38" t="s">
        <v>10</v>
      </c>
    </row>
    <row r="53" spans="1:41" s="2" customFormat="1" ht="15">
      <c r="B53" s="129" t="s">
        <v>85</v>
      </c>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3"/>
      <c r="AL53" s="3"/>
      <c r="AM53" s="3"/>
    </row>
    <row r="54" spans="1:41" s="5" customFormat="1" ht="15.75" customHeight="1">
      <c r="A54" s="21">
        <v>16</v>
      </c>
      <c r="B54" s="22" t="s">
        <v>33</v>
      </c>
      <c r="C54" s="4"/>
      <c r="D54" s="4"/>
      <c r="E54" s="4"/>
      <c r="F54" s="4"/>
      <c r="G54" s="4"/>
      <c r="H54" s="4"/>
      <c r="I54" s="4"/>
      <c r="J54" s="4"/>
      <c r="K54" s="4"/>
      <c r="L54" s="4"/>
      <c r="M54" s="4"/>
      <c r="N54" s="4"/>
      <c r="AK54" s="156"/>
      <c r="AL54" s="156"/>
      <c r="AM54" s="156"/>
    </row>
    <row r="55" spans="1:41" s="6" customFormat="1" ht="15.75" customHeight="1">
      <c r="H55" s="44"/>
      <c r="K55" s="41"/>
      <c r="L55" s="41"/>
      <c r="M55" s="41"/>
      <c r="N55" s="41"/>
      <c r="O55" s="131">
        <v>3833</v>
      </c>
      <c r="P55" s="131"/>
      <c r="Q55" s="131"/>
      <c r="R55" s="131"/>
      <c r="S55" s="34" t="s">
        <v>26</v>
      </c>
      <c r="T55" s="67"/>
      <c r="U55" s="67"/>
      <c r="V55" s="130" t="s">
        <v>8</v>
      </c>
      <c r="W55" s="130"/>
      <c r="X55" s="130"/>
      <c r="Y55" s="131">
        <v>2197.52</v>
      </c>
      <c r="Z55" s="131"/>
      <c r="AA55" s="131"/>
      <c r="AB55" s="131"/>
      <c r="AC55" s="34"/>
      <c r="AD55" s="34" t="s">
        <v>27</v>
      </c>
      <c r="AE55" s="34"/>
      <c r="AF55" s="34"/>
      <c r="AG55" s="34"/>
      <c r="AH55" s="132" t="s">
        <v>9</v>
      </c>
      <c r="AI55" s="132"/>
      <c r="AK55" s="138">
        <f>ROUND(O55*Y55/100,0)</f>
        <v>84231</v>
      </c>
      <c r="AL55" s="138"/>
      <c r="AM55" s="138"/>
      <c r="AN55" s="38" t="s">
        <v>10</v>
      </c>
    </row>
    <row r="56" spans="1:41" s="2" customFormat="1" ht="15">
      <c r="B56" s="129" t="s">
        <v>86</v>
      </c>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3"/>
      <c r="AL56" s="3"/>
      <c r="AM56" s="3"/>
    </row>
    <row r="57" spans="1:41" s="72" customFormat="1" ht="28.5" customHeight="1">
      <c r="A57" s="73">
        <v>17</v>
      </c>
      <c r="B57" s="139" t="s">
        <v>111</v>
      </c>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41"/>
      <c r="AL57" s="141"/>
      <c r="AM57" s="141"/>
    </row>
    <row r="58" spans="1:41" s="6" customFormat="1" ht="14.25" customHeight="1">
      <c r="H58" s="44"/>
      <c r="K58" s="41"/>
      <c r="L58" s="41"/>
      <c r="M58" s="41"/>
      <c r="N58" s="41"/>
      <c r="O58" s="29"/>
      <c r="P58" s="155">
        <v>152</v>
      </c>
      <c r="Q58" s="155"/>
      <c r="R58" s="155"/>
      <c r="S58" s="34" t="s">
        <v>26</v>
      </c>
      <c r="T58" s="67"/>
      <c r="U58" s="67"/>
      <c r="V58" s="130" t="s">
        <v>8</v>
      </c>
      <c r="W58" s="130"/>
      <c r="X58" s="130"/>
      <c r="Y58" s="131">
        <v>28253.61</v>
      </c>
      <c r="Z58" s="131"/>
      <c r="AA58" s="131"/>
      <c r="AB58" s="131"/>
      <c r="AC58" s="34"/>
      <c r="AD58" s="34" t="s">
        <v>27</v>
      </c>
      <c r="AE58" s="34"/>
      <c r="AF58" s="34"/>
      <c r="AG58" s="34"/>
      <c r="AH58" s="132" t="s">
        <v>9</v>
      </c>
      <c r="AI58" s="132"/>
      <c r="AK58" s="138">
        <f>ROUND(P58*Y58/100,0)</f>
        <v>42945</v>
      </c>
      <c r="AL58" s="138"/>
      <c r="AM58" s="138"/>
      <c r="AN58" s="38" t="s">
        <v>10</v>
      </c>
    </row>
    <row r="59" spans="1:41" s="2" customFormat="1" ht="15">
      <c r="B59" s="129" t="s">
        <v>118</v>
      </c>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3"/>
      <c r="AL59" s="3"/>
      <c r="AM59" s="3"/>
    </row>
    <row r="60" spans="1:41" s="72" customFormat="1" ht="13.5" customHeight="1">
      <c r="A60" s="73">
        <v>18</v>
      </c>
      <c r="B60" s="139" t="s">
        <v>49</v>
      </c>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39"/>
      <c r="AK60" s="141"/>
      <c r="AL60" s="141"/>
      <c r="AM60" s="141"/>
    </row>
    <row r="61" spans="1:41" s="6" customFormat="1" ht="13.5" customHeight="1">
      <c r="H61" s="44"/>
      <c r="K61" s="41"/>
      <c r="L61" s="41"/>
      <c r="M61" s="41"/>
      <c r="N61" s="41"/>
      <c r="O61" s="26"/>
      <c r="P61" s="155">
        <v>1050</v>
      </c>
      <c r="Q61" s="155"/>
      <c r="R61" s="155"/>
      <c r="S61" s="34" t="s">
        <v>26</v>
      </c>
      <c r="T61" s="67"/>
      <c r="U61" s="67"/>
      <c r="V61" s="130" t="s">
        <v>8</v>
      </c>
      <c r="W61" s="130"/>
      <c r="X61" s="130"/>
      <c r="Y61" s="131">
        <v>27678.86</v>
      </c>
      <c r="Z61" s="131"/>
      <c r="AA61" s="131"/>
      <c r="AB61" s="131"/>
      <c r="AC61" s="34"/>
      <c r="AD61" s="34" t="s">
        <v>27</v>
      </c>
      <c r="AE61" s="34"/>
      <c r="AF61" s="34"/>
      <c r="AG61" s="34"/>
      <c r="AH61" s="132" t="s">
        <v>9</v>
      </c>
      <c r="AI61" s="132"/>
      <c r="AK61" s="138">
        <f>ROUND(P61*Y61/100,0)</f>
        <v>290628</v>
      </c>
      <c r="AL61" s="138"/>
      <c r="AM61" s="138"/>
      <c r="AN61" s="38" t="s">
        <v>10</v>
      </c>
    </row>
    <row r="62" spans="1:41" s="2" customFormat="1" ht="15">
      <c r="B62" s="129" t="s">
        <v>87</v>
      </c>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3"/>
      <c r="AL62" s="3"/>
      <c r="AM62" s="3"/>
    </row>
    <row r="63" spans="1:41" s="97" customFormat="1" ht="15">
      <c r="A63" s="49">
        <v>19</v>
      </c>
      <c r="B63" s="167" t="s">
        <v>112</v>
      </c>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77"/>
      <c r="AL63" s="177"/>
      <c r="AM63" s="177"/>
      <c r="AN63" s="50"/>
    </row>
    <row r="64" spans="1:41" s="53" customFormat="1" ht="12.75">
      <c r="K64" s="115"/>
      <c r="L64" s="115"/>
      <c r="M64" s="115"/>
      <c r="N64" s="115"/>
      <c r="O64" s="163">
        <v>304</v>
      </c>
      <c r="P64" s="163"/>
      <c r="Q64" s="163"/>
      <c r="R64" s="163"/>
      <c r="S64" s="57" t="s">
        <v>26</v>
      </c>
      <c r="T64" s="116"/>
      <c r="U64" s="116"/>
      <c r="V64" s="59"/>
      <c r="W64" s="178" t="s">
        <v>8</v>
      </c>
      <c r="X64" s="178"/>
      <c r="Y64" s="178"/>
      <c r="Z64" s="163">
        <v>939.57</v>
      </c>
      <c r="AA64" s="163"/>
      <c r="AB64" s="163"/>
      <c r="AC64" s="163"/>
      <c r="AD64" s="55"/>
      <c r="AE64" s="57" t="s">
        <v>27</v>
      </c>
      <c r="AF64" s="57"/>
      <c r="AG64" s="57"/>
      <c r="AH64" s="57"/>
      <c r="AI64" s="164" t="s">
        <v>9</v>
      </c>
      <c r="AJ64" s="164"/>
      <c r="AK64" s="165">
        <f>ROUND(O64*Z64/100,0)</f>
        <v>2856</v>
      </c>
      <c r="AL64" s="165"/>
      <c r="AM64" s="165"/>
      <c r="AN64" s="60" t="s">
        <v>10</v>
      </c>
    </row>
    <row r="65" spans="1:42" s="2" customFormat="1" ht="15">
      <c r="B65" s="129" t="s">
        <v>119</v>
      </c>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29"/>
      <c r="AK65" s="3"/>
      <c r="AL65" s="3"/>
      <c r="AM65" s="3"/>
    </row>
    <row r="66" spans="1:42" s="5" customFormat="1" ht="15" customHeight="1">
      <c r="A66" s="21">
        <v>20</v>
      </c>
      <c r="B66" s="22" t="s">
        <v>50</v>
      </c>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140"/>
      <c r="AL66" s="140"/>
      <c r="AM66" s="140"/>
      <c r="AN66" s="22"/>
    </row>
    <row r="67" spans="1:42" s="6" customFormat="1" ht="15.75" customHeight="1">
      <c r="K67" s="41"/>
      <c r="L67" s="41"/>
      <c r="M67" s="41"/>
      <c r="N67" s="41"/>
      <c r="O67" s="131">
        <v>284</v>
      </c>
      <c r="P67" s="131"/>
      <c r="Q67" s="131"/>
      <c r="R67" s="131"/>
      <c r="S67" s="34" t="s">
        <v>26</v>
      </c>
      <c r="T67" s="67"/>
      <c r="U67" s="67"/>
      <c r="V67" s="35"/>
      <c r="W67" s="130" t="s">
        <v>8</v>
      </c>
      <c r="X67" s="130"/>
      <c r="Y67" s="130"/>
      <c r="Z67" s="131">
        <v>829.95</v>
      </c>
      <c r="AA67" s="131"/>
      <c r="AB67" s="131"/>
      <c r="AC67" s="131"/>
      <c r="AD67" s="25"/>
      <c r="AE67" s="34" t="s">
        <v>27</v>
      </c>
      <c r="AF67" s="34"/>
      <c r="AG67" s="34"/>
      <c r="AH67" s="34"/>
      <c r="AI67" s="132" t="s">
        <v>9</v>
      </c>
      <c r="AJ67" s="132"/>
      <c r="AK67" s="138">
        <f>ROUND(O67*Z67/100,0)</f>
        <v>2357</v>
      </c>
      <c r="AL67" s="138"/>
      <c r="AM67" s="138"/>
      <c r="AN67" s="38" t="s">
        <v>10</v>
      </c>
    </row>
    <row r="68" spans="1:42" s="2" customFormat="1" ht="15">
      <c r="B68" s="129" t="s">
        <v>88</v>
      </c>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c r="AC68" s="129"/>
      <c r="AD68" s="129"/>
      <c r="AE68" s="129"/>
      <c r="AF68" s="129"/>
      <c r="AG68" s="129"/>
      <c r="AH68" s="129"/>
      <c r="AI68" s="129"/>
      <c r="AJ68" s="129"/>
      <c r="AK68" s="3"/>
      <c r="AL68" s="3"/>
      <c r="AM68" s="3"/>
    </row>
    <row r="69" spans="1:42" s="5" customFormat="1" ht="13.5" customHeight="1">
      <c r="A69" s="21">
        <v>21</v>
      </c>
      <c r="B69" s="22" t="s">
        <v>34</v>
      </c>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140"/>
      <c r="AL69" s="140"/>
      <c r="AM69" s="140"/>
    </row>
    <row r="70" spans="1:42" s="6" customFormat="1" ht="13.5" customHeight="1">
      <c r="K70" s="41"/>
      <c r="L70" s="41"/>
      <c r="M70" s="41"/>
      <c r="N70" s="41"/>
      <c r="O70" s="131">
        <v>916</v>
      </c>
      <c r="P70" s="131"/>
      <c r="Q70" s="131"/>
      <c r="R70" s="131"/>
      <c r="S70" s="34" t="s">
        <v>26</v>
      </c>
      <c r="T70" s="67"/>
      <c r="U70" s="67"/>
      <c r="V70" s="130" t="s">
        <v>8</v>
      </c>
      <c r="W70" s="130"/>
      <c r="X70" s="130"/>
      <c r="Y70" s="131">
        <v>829.95</v>
      </c>
      <c r="Z70" s="131"/>
      <c r="AA70" s="131"/>
      <c r="AB70" s="131"/>
      <c r="AC70" s="34"/>
      <c r="AD70" s="34" t="s">
        <v>27</v>
      </c>
      <c r="AE70" s="34"/>
      <c r="AF70" s="34"/>
      <c r="AG70" s="34"/>
      <c r="AH70" s="132" t="s">
        <v>9</v>
      </c>
      <c r="AI70" s="132"/>
      <c r="AK70" s="138">
        <f>ROUND(O70*Y70/100,0)</f>
        <v>7602</v>
      </c>
      <c r="AL70" s="138"/>
      <c r="AM70" s="138"/>
      <c r="AN70" s="38" t="s">
        <v>10</v>
      </c>
    </row>
    <row r="71" spans="1:42" s="2" customFormat="1" ht="15">
      <c r="B71" s="129" t="s">
        <v>88</v>
      </c>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3"/>
      <c r="AL71" s="3"/>
      <c r="AM71" s="3"/>
    </row>
    <row r="72" spans="1:42" s="72" customFormat="1" ht="13.5" customHeight="1">
      <c r="A72" s="62">
        <v>22</v>
      </c>
      <c r="B72" s="74" t="s">
        <v>35</v>
      </c>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141"/>
      <c r="AL72" s="141"/>
      <c r="AM72" s="141"/>
    </row>
    <row r="73" spans="1:42" s="6" customFormat="1" ht="13.5" customHeight="1">
      <c r="K73" s="41"/>
      <c r="L73" s="41"/>
      <c r="M73" s="41"/>
      <c r="N73" s="41"/>
      <c r="O73" s="131">
        <v>3307</v>
      </c>
      <c r="P73" s="131"/>
      <c r="Q73" s="131"/>
      <c r="R73" s="131"/>
      <c r="S73" s="34" t="s">
        <v>26</v>
      </c>
      <c r="T73" s="67"/>
      <c r="U73" s="67"/>
      <c r="V73" s="130" t="s">
        <v>8</v>
      </c>
      <c r="W73" s="130"/>
      <c r="X73" s="130"/>
      <c r="Y73" s="131">
        <v>1276.53</v>
      </c>
      <c r="Z73" s="131"/>
      <c r="AA73" s="131"/>
      <c r="AB73" s="131"/>
      <c r="AC73" s="34"/>
      <c r="AD73" s="34" t="s">
        <v>27</v>
      </c>
      <c r="AE73" s="34"/>
      <c r="AF73" s="34"/>
      <c r="AG73" s="34"/>
      <c r="AH73" s="132" t="s">
        <v>9</v>
      </c>
      <c r="AI73" s="132"/>
      <c r="AK73" s="138">
        <f>ROUND(O73*Y73/100,0)</f>
        <v>42215</v>
      </c>
      <c r="AL73" s="138"/>
      <c r="AM73" s="138"/>
      <c r="AN73" s="38" t="s">
        <v>10</v>
      </c>
    </row>
    <row r="74" spans="1:42" s="2" customFormat="1" ht="15">
      <c r="B74" s="129" t="s">
        <v>89</v>
      </c>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3"/>
      <c r="AL74" s="3"/>
      <c r="AM74" s="3"/>
    </row>
    <row r="75" spans="1:42" s="72" customFormat="1" ht="13.5" customHeight="1">
      <c r="A75" s="21">
        <v>23</v>
      </c>
      <c r="B75" s="74" t="s">
        <v>51</v>
      </c>
      <c r="C75" s="74"/>
      <c r="D75" s="74"/>
      <c r="E75" s="74"/>
      <c r="F75" s="74"/>
      <c r="G75" s="74"/>
      <c r="H75" s="74"/>
      <c r="I75" s="74"/>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row>
    <row r="76" spans="1:42" s="6" customFormat="1" ht="13.5" customHeight="1">
      <c r="K76" s="41"/>
      <c r="L76" s="41"/>
      <c r="M76" s="41"/>
      <c r="N76" s="41"/>
      <c r="O76" s="131">
        <v>3269</v>
      </c>
      <c r="P76" s="131"/>
      <c r="Q76" s="131"/>
      <c r="R76" s="131"/>
      <c r="S76" s="34" t="s">
        <v>26</v>
      </c>
      <c r="T76" s="67"/>
      <c r="U76" s="67"/>
      <c r="V76" s="35"/>
      <c r="W76" s="130" t="s">
        <v>8</v>
      </c>
      <c r="X76" s="130"/>
      <c r="Y76" s="130"/>
      <c r="Z76" s="131">
        <v>859.9</v>
      </c>
      <c r="AA76" s="131"/>
      <c r="AB76" s="131"/>
      <c r="AC76" s="131"/>
      <c r="AD76" s="25"/>
      <c r="AE76" s="34" t="s">
        <v>27</v>
      </c>
      <c r="AF76" s="34"/>
      <c r="AG76" s="34"/>
      <c r="AH76" s="34"/>
      <c r="AI76" s="132" t="s">
        <v>9</v>
      </c>
      <c r="AJ76" s="132"/>
      <c r="AK76" s="138">
        <f>ROUND(O76*Z76/100,0)</f>
        <v>28110</v>
      </c>
      <c r="AL76" s="138"/>
      <c r="AM76" s="138"/>
      <c r="AN76" s="38" t="s">
        <v>10</v>
      </c>
      <c r="AP76" s="44"/>
    </row>
    <row r="77" spans="1:42" s="2" customFormat="1" ht="15">
      <c r="B77" s="129" t="s">
        <v>90</v>
      </c>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3"/>
      <c r="AL77" s="3"/>
      <c r="AM77" s="3"/>
    </row>
    <row r="78" spans="1:42" s="5" customFormat="1" ht="31.5" customHeight="1">
      <c r="A78" s="21">
        <v>24</v>
      </c>
      <c r="B78" s="139" t="s">
        <v>36</v>
      </c>
      <c r="C78" s="139"/>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c r="AH78" s="139"/>
      <c r="AI78" s="139"/>
      <c r="AJ78" s="139"/>
      <c r="AK78" s="140"/>
      <c r="AL78" s="140"/>
      <c r="AM78" s="140"/>
    </row>
    <row r="79" spans="1:42" s="6" customFormat="1" ht="13.5" customHeight="1">
      <c r="H79" s="44"/>
      <c r="K79" s="41"/>
      <c r="L79" s="41"/>
      <c r="M79" s="41"/>
      <c r="N79" s="41"/>
      <c r="O79" s="131">
        <v>508</v>
      </c>
      <c r="P79" s="131"/>
      <c r="Q79" s="131"/>
      <c r="R79" s="131"/>
      <c r="S79" s="34" t="s">
        <v>26</v>
      </c>
      <c r="T79" s="67"/>
      <c r="U79" s="67"/>
      <c r="V79" s="130" t="s">
        <v>8</v>
      </c>
      <c r="W79" s="130"/>
      <c r="X79" s="130"/>
      <c r="Y79" s="149">
        <v>1270.83</v>
      </c>
      <c r="Z79" s="149"/>
      <c r="AA79" s="149"/>
      <c r="AB79" s="149"/>
      <c r="AC79" s="34"/>
      <c r="AD79" s="34" t="s">
        <v>27</v>
      </c>
      <c r="AE79" s="34"/>
      <c r="AF79" s="34"/>
      <c r="AG79" s="34"/>
      <c r="AH79" s="132" t="s">
        <v>9</v>
      </c>
      <c r="AI79" s="132"/>
      <c r="AK79" s="138">
        <f>ROUND(O79*Y79/100,0)</f>
        <v>6456</v>
      </c>
      <c r="AL79" s="138"/>
      <c r="AM79" s="138"/>
      <c r="AN79" s="38" t="s">
        <v>10</v>
      </c>
    </row>
    <row r="80" spans="1:42" s="2" customFormat="1" ht="15">
      <c r="B80" s="129" t="s">
        <v>91</v>
      </c>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3"/>
      <c r="AL80" s="3"/>
      <c r="AM80" s="3"/>
    </row>
    <row r="81" spans="1:42" s="72" customFormat="1" ht="20.25" customHeight="1">
      <c r="A81" s="62">
        <v>25</v>
      </c>
      <c r="B81" s="150" t="s">
        <v>52</v>
      </c>
      <c r="C81" s="150"/>
      <c r="D81" s="150"/>
      <c r="E81" s="150"/>
      <c r="F81" s="150"/>
      <c r="G81" s="150"/>
      <c r="H81" s="150"/>
      <c r="I81" s="150"/>
      <c r="J81" s="150"/>
      <c r="K81" s="150"/>
      <c r="L81" s="150"/>
      <c r="M81" s="150"/>
      <c r="N81" s="150"/>
      <c r="O81" s="150"/>
      <c r="P81" s="150"/>
      <c r="Q81" s="150"/>
      <c r="R81" s="150"/>
      <c r="S81" s="150"/>
      <c r="T81" s="150"/>
      <c r="U81" s="150"/>
      <c r="V81" s="150"/>
      <c r="W81" s="150"/>
      <c r="X81" s="150"/>
      <c r="Y81" s="150"/>
      <c r="Z81" s="150"/>
      <c r="AA81" s="150"/>
      <c r="AB81" s="150"/>
      <c r="AC81" s="150"/>
      <c r="AD81" s="150"/>
      <c r="AE81" s="150"/>
      <c r="AF81" s="150"/>
      <c r="AG81" s="150"/>
      <c r="AH81" s="150"/>
      <c r="AI81" s="150"/>
      <c r="AJ81" s="150"/>
      <c r="AK81" s="74"/>
      <c r="AL81" s="74"/>
      <c r="AM81" s="74"/>
      <c r="AN81" s="74"/>
    </row>
    <row r="82" spans="1:42" s="25" customFormat="1" ht="12.75">
      <c r="F82" s="39"/>
      <c r="G82" s="39"/>
      <c r="H82" s="40"/>
      <c r="I82" s="6"/>
      <c r="J82" s="6"/>
      <c r="K82" s="41"/>
      <c r="L82" s="41"/>
      <c r="M82" s="41"/>
      <c r="N82" s="41"/>
      <c r="O82" s="131">
        <v>238</v>
      </c>
      <c r="P82" s="131"/>
      <c r="Q82" s="131"/>
      <c r="R82" s="131"/>
      <c r="S82" s="37" t="s">
        <v>26</v>
      </c>
      <c r="T82" s="43"/>
      <c r="U82" s="43"/>
      <c r="V82" s="35"/>
      <c r="W82" s="130" t="s">
        <v>8</v>
      </c>
      <c r="X82" s="130"/>
      <c r="Y82" s="130"/>
      <c r="Z82" s="131">
        <v>1160.06</v>
      </c>
      <c r="AA82" s="131"/>
      <c r="AB82" s="131"/>
      <c r="AC82" s="131"/>
      <c r="AE82" s="34" t="s">
        <v>27</v>
      </c>
      <c r="AF82" s="34"/>
      <c r="AG82" s="34"/>
      <c r="AH82" s="34"/>
      <c r="AI82" s="132" t="s">
        <v>9</v>
      </c>
      <c r="AJ82" s="132"/>
      <c r="AK82" s="138">
        <f>ROUND(O82*Z82/100,0)</f>
        <v>2761</v>
      </c>
      <c r="AL82" s="138"/>
      <c r="AM82" s="138"/>
      <c r="AN82" s="38" t="s">
        <v>10</v>
      </c>
    </row>
    <row r="83" spans="1:42" s="2" customFormat="1" ht="15">
      <c r="B83" s="129" t="s">
        <v>92</v>
      </c>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3"/>
      <c r="AL83" s="3"/>
      <c r="AM83" s="3"/>
    </row>
    <row r="84" spans="1:42" s="5" customFormat="1" ht="31.5" customHeight="1">
      <c r="A84" s="62">
        <v>26</v>
      </c>
      <c r="B84" s="139" t="s">
        <v>53</v>
      </c>
      <c r="C84" s="139"/>
      <c r="D84" s="139"/>
      <c r="E84" s="139"/>
      <c r="F84" s="139"/>
      <c r="G84" s="139"/>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c r="AF84" s="139"/>
      <c r="AG84" s="139"/>
      <c r="AH84" s="139"/>
      <c r="AI84" s="139"/>
      <c r="AJ84" s="139"/>
      <c r="AK84" s="140"/>
      <c r="AL84" s="140"/>
      <c r="AM84" s="140"/>
    </row>
    <row r="85" spans="1:42" s="6" customFormat="1" ht="15" customHeight="1">
      <c r="H85" s="44"/>
      <c r="K85" s="41"/>
      <c r="L85" s="41"/>
      <c r="M85" s="41"/>
      <c r="N85" s="41"/>
      <c r="O85" s="131">
        <v>717</v>
      </c>
      <c r="P85" s="131"/>
      <c r="Q85" s="131"/>
      <c r="R85" s="131"/>
      <c r="S85" s="34" t="s">
        <v>26</v>
      </c>
      <c r="T85" s="67"/>
      <c r="U85" s="67"/>
      <c r="V85" s="130" t="s">
        <v>8</v>
      </c>
      <c r="W85" s="130"/>
      <c r="X85" s="130"/>
      <c r="Y85" s="131">
        <v>674.6</v>
      </c>
      <c r="Z85" s="131"/>
      <c r="AA85" s="131"/>
      <c r="AB85" s="131"/>
      <c r="AC85" s="34"/>
      <c r="AD85" s="34" t="s">
        <v>27</v>
      </c>
      <c r="AE85" s="34"/>
      <c r="AF85" s="34"/>
      <c r="AG85" s="34"/>
      <c r="AH85" s="132" t="s">
        <v>9</v>
      </c>
      <c r="AI85" s="132"/>
      <c r="AK85" s="138">
        <f>ROUND(O85*Y85/100,0)</f>
        <v>4837</v>
      </c>
      <c r="AL85" s="138"/>
      <c r="AM85" s="138"/>
      <c r="AN85" s="38" t="s">
        <v>10</v>
      </c>
    </row>
    <row r="86" spans="1:42" s="2" customFormat="1" ht="15">
      <c r="B86" s="129" t="s">
        <v>93</v>
      </c>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3"/>
      <c r="AL86" s="3"/>
      <c r="AM86" s="3"/>
    </row>
    <row r="87" spans="1:42" s="39" customFormat="1" ht="15" customHeight="1">
      <c r="AC87" s="153" t="s">
        <v>37</v>
      </c>
      <c r="AD87" s="153"/>
      <c r="AE87" s="153"/>
      <c r="AF87" s="153"/>
      <c r="AG87" s="153"/>
      <c r="AH87" s="46" t="s">
        <v>9</v>
      </c>
      <c r="AI87" s="46"/>
      <c r="AJ87" s="75"/>
      <c r="AK87" s="154">
        <f>SUM(AK6:AK85)</f>
        <v>1091525.0186999999</v>
      </c>
      <c r="AL87" s="154"/>
      <c r="AM87" s="154"/>
      <c r="AN87" s="114" t="s">
        <v>10</v>
      </c>
      <c r="AO87" s="151" t="e">
        <f>AK6+AK9+AK12+AK15+AK18+#REF!+AK21+AK25+AK28+AK31+AK34+AK37+AK40+AK43+AK46+AK49+AK52+AK55+AK61+AK67+AK70+AK73+AK76+AK79+AK82+AK85</f>
        <v>#REF!</v>
      </c>
      <c r="AP87" s="151"/>
    </row>
    <row r="89" spans="1:42" ht="42" customHeight="1">
      <c r="A89" s="7" t="s">
        <v>38</v>
      </c>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9"/>
      <c r="AG89" s="9"/>
      <c r="AH89" s="9"/>
      <c r="AI89" s="9"/>
      <c r="AJ89" s="9"/>
      <c r="AK89" s="9"/>
      <c r="AL89" s="9"/>
      <c r="AM89" s="9"/>
      <c r="AN89" s="10"/>
      <c r="AO89" s="10"/>
    </row>
    <row r="90" spans="1:42" ht="13.5" thickBo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row>
    <row r="91" spans="1:42" ht="15.75">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42" t="s">
        <v>37</v>
      </c>
      <c r="AD91" s="142"/>
      <c r="AE91" s="142"/>
      <c r="AF91" s="142"/>
      <c r="AG91" s="142"/>
      <c r="AH91" s="12" t="s">
        <v>9</v>
      </c>
      <c r="AI91" s="12"/>
      <c r="AJ91" s="143"/>
      <c r="AK91" s="143"/>
      <c r="AL91" s="143"/>
      <c r="AM91" s="143"/>
      <c r="AN91" s="152"/>
      <c r="AO91" s="152"/>
    </row>
    <row r="92" spans="1:42" ht="1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0"/>
      <c r="AF92" s="10"/>
      <c r="AG92" s="10"/>
      <c r="AH92" s="10"/>
      <c r="AI92" s="10"/>
      <c r="AJ92" s="10"/>
      <c r="AK92" s="10"/>
      <c r="AL92" s="10"/>
      <c r="AM92" s="10"/>
      <c r="AN92" s="10"/>
      <c r="AO92" s="10"/>
    </row>
    <row r="93" spans="1:42"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c r="AO93" s="10"/>
    </row>
    <row r="94" spans="1:42" ht="15.75">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9"/>
      <c r="AF94" s="9"/>
      <c r="AG94" s="9"/>
      <c r="AH94" s="9"/>
      <c r="AI94" s="9"/>
      <c r="AJ94" s="9"/>
      <c r="AK94" s="9"/>
      <c r="AL94" s="10"/>
      <c r="AM94" s="10"/>
      <c r="AN94" s="10"/>
      <c r="AO94" s="10"/>
    </row>
    <row r="95" spans="1:42" ht="15.75">
      <c r="A95" s="8"/>
      <c r="B95" s="7" t="s">
        <v>40</v>
      </c>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9"/>
      <c r="AK95" s="9"/>
      <c r="AL95" s="10"/>
      <c r="AM95" s="10"/>
      <c r="AN95" s="10"/>
      <c r="AO95" s="10"/>
    </row>
    <row r="96" spans="1:42" ht="15.75">
      <c r="A96" s="14"/>
      <c r="B96" s="14"/>
      <c r="C96" s="14"/>
      <c r="D96" s="14"/>
      <c r="E96" s="14"/>
      <c r="F96" s="14"/>
      <c r="G96" s="14"/>
      <c r="H96" s="14"/>
      <c r="I96" s="14"/>
      <c r="J96" s="14"/>
      <c r="K96" s="14"/>
      <c r="L96" s="14"/>
      <c r="M96" s="14"/>
      <c r="N96" s="15"/>
      <c r="O96" s="15"/>
      <c r="P96" s="15"/>
      <c r="Q96" s="15"/>
      <c r="R96" s="15"/>
      <c r="S96" s="14"/>
      <c r="T96" s="14"/>
      <c r="U96" s="14"/>
      <c r="V96" s="14"/>
      <c r="W96" s="14"/>
      <c r="X96" s="14"/>
      <c r="Y96" s="14"/>
      <c r="Z96" s="14"/>
      <c r="AA96" s="14"/>
      <c r="AB96" s="14"/>
      <c r="AC96" s="14"/>
      <c r="AD96" s="14"/>
      <c r="AE96" s="16"/>
      <c r="AF96" s="16"/>
      <c r="AG96" s="16"/>
      <c r="AH96" s="16"/>
      <c r="AI96" s="16"/>
      <c r="AJ96" s="16"/>
      <c r="AK96" s="16"/>
    </row>
    <row r="97" spans="1:40" ht="15.75">
      <c r="A97" s="14"/>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9"/>
      <c r="AF97" s="9"/>
      <c r="AG97" s="9"/>
      <c r="AH97" s="9"/>
      <c r="AI97" s="9"/>
      <c r="AJ97" s="16"/>
      <c r="AK97" s="16"/>
    </row>
    <row r="98" spans="1:40">
      <c r="A98" s="1"/>
      <c r="B98" s="144" t="s">
        <v>41</v>
      </c>
      <c r="C98" s="144"/>
      <c r="D98" s="144"/>
      <c r="E98" s="144"/>
      <c r="F98" s="144"/>
      <c r="G98" s="144"/>
      <c r="H98" s="144"/>
      <c r="I98" s="144"/>
      <c r="J98" s="144"/>
      <c r="K98" s="144"/>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40" ht="12.75">
      <c r="A99" s="1"/>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row>
    <row r="100" spans="1:40" ht="12.75">
      <c r="A100" s="1"/>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row>
    <row r="101" spans="1:40" ht="15">
      <c r="A101" s="1"/>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40"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40"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row r="104" spans="1:40" s="80" customFormat="1" ht="15">
      <c r="A104" s="76"/>
      <c r="B104" s="145" t="s">
        <v>54</v>
      </c>
      <c r="C104" s="145"/>
      <c r="D104" s="145"/>
      <c r="E104" s="145"/>
      <c r="F104" s="145"/>
      <c r="G104" s="145"/>
      <c r="H104" s="145"/>
      <c r="I104" s="145"/>
      <c r="J104" s="77"/>
      <c r="K104" s="78"/>
      <c r="L104" s="77">
        <v>1</v>
      </c>
      <c r="M104" s="78" t="s">
        <v>43</v>
      </c>
      <c r="N104" s="146">
        <v>41.12</v>
      </c>
      <c r="O104" s="146"/>
      <c r="P104" s="79" t="s">
        <v>43</v>
      </c>
      <c r="Q104" s="147">
        <v>5.92</v>
      </c>
      <c r="R104" s="147"/>
      <c r="S104" s="77"/>
      <c r="T104" s="147"/>
      <c r="U104" s="147"/>
      <c r="AA104" s="80" t="s">
        <v>44</v>
      </c>
      <c r="AB104" s="147">
        <f>ROUND(L104*N104*Q104,0)</f>
        <v>243</v>
      </c>
      <c r="AC104" s="147"/>
      <c r="AD104" s="147"/>
      <c r="AE104" s="147"/>
      <c r="AF104" s="148" t="s">
        <v>26</v>
      </c>
      <c r="AG104" s="148"/>
      <c r="AK104" s="133"/>
      <c r="AL104" s="133"/>
      <c r="AM104" s="133"/>
      <c r="AN104" s="81"/>
    </row>
    <row r="105" spans="1:40" s="82" customFormat="1" ht="15">
      <c r="I105" s="83"/>
      <c r="J105" s="84"/>
      <c r="K105" s="83"/>
      <c r="M105" s="85"/>
      <c r="N105" s="86"/>
      <c r="O105" s="86"/>
      <c r="P105" s="83"/>
      <c r="Q105" s="87"/>
      <c r="R105" s="87"/>
      <c r="S105" s="88"/>
      <c r="T105" s="87"/>
      <c r="U105" s="87"/>
      <c r="V105" s="134" t="s">
        <v>48</v>
      </c>
      <c r="W105" s="134"/>
      <c r="X105" s="134"/>
      <c r="Y105" s="134"/>
      <c r="Z105" s="134"/>
      <c r="AA105" s="89" t="s">
        <v>44</v>
      </c>
      <c r="AB105" s="135">
        <f>SUM(AB102:AB104)</f>
        <v>243</v>
      </c>
      <c r="AC105" s="135"/>
      <c r="AD105" s="135"/>
      <c r="AE105" s="135"/>
      <c r="AF105" s="136" t="s">
        <v>26</v>
      </c>
      <c r="AG105" s="136"/>
      <c r="AH105" s="88"/>
      <c r="AI105" s="90"/>
      <c r="AJ105" s="90"/>
      <c r="AK105" s="137"/>
      <c r="AL105" s="137"/>
      <c r="AM105" s="137"/>
      <c r="AN105" s="90"/>
    </row>
  </sheetData>
  <mergeCells count="241">
    <mergeCell ref="AK64:AM64"/>
    <mergeCell ref="B65:AJ65"/>
    <mergeCell ref="AK5:AM5"/>
    <mergeCell ref="O9:R9"/>
    <mergeCell ref="V9:X9"/>
    <mergeCell ref="Y9:AB9"/>
    <mergeCell ref="AI9:AJ9"/>
    <mergeCell ref="AK9:AM9"/>
    <mergeCell ref="AK11:AM11"/>
    <mergeCell ref="AK8:AM8"/>
    <mergeCell ref="O6:R6"/>
    <mergeCell ref="S6:T6"/>
    <mergeCell ref="W6:Y6"/>
    <mergeCell ref="Z6:AC6"/>
    <mergeCell ref="AI6:AJ6"/>
    <mergeCell ref="AK6:AM6"/>
    <mergeCell ref="O15:R15"/>
    <mergeCell ref="W15:Y15"/>
    <mergeCell ref="A1:AM1"/>
    <mergeCell ref="A2:D2"/>
    <mergeCell ref="E2:AN2"/>
    <mergeCell ref="B4:M4"/>
    <mergeCell ref="N4:V4"/>
    <mergeCell ref="W4:AB4"/>
    <mergeCell ref="AC4:AH4"/>
    <mergeCell ref="AI4:AN4"/>
    <mergeCell ref="B63:AJ63"/>
    <mergeCell ref="AK63:AM63"/>
    <mergeCell ref="Z15:AC15"/>
    <mergeCell ref="AI15:AJ15"/>
    <mergeCell ref="AK15:AM15"/>
    <mergeCell ref="B13:AJ13"/>
    <mergeCell ref="AK14:AM14"/>
    <mergeCell ref="O12:R12"/>
    <mergeCell ref="V12:X12"/>
    <mergeCell ref="Y12:AB12"/>
    <mergeCell ref="AI12:AJ12"/>
    <mergeCell ref="AK12:AM12"/>
    <mergeCell ref="B14:AJ14"/>
    <mergeCell ref="S15:T15"/>
    <mergeCell ref="AK18:AM18"/>
    <mergeCell ref="O18:R18"/>
    <mergeCell ref="W18:Y18"/>
    <mergeCell ref="Z18:AC18"/>
    <mergeCell ref="AI18:AJ18"/>
    <mergeCell ref="AK17:AM17"/>
    <mergeCell ref="O21:R21"/>
    <mergeCell ref="S21:T21"/>
    <mergeCell ref="W21:Y21"/>
    <mergeCell ref="Z21:AC21"/>
    <mergeCell ref="AI21:AJ21"/>
    <mergeCell ref="AK21:AM21"/>
    <mergeCell ref="B20:AJ20"/>
    <mergeCell ref="AK20:AM20"/>
    <mergeCell ref="P25:R25"/>
    <mergeCell ref="V25:X25"/>
    <mergeCell ref="Y25:AB25"/>
    <mergeCell ref="AI25:AJ25"/>
    <mergeCell ref="AK25:AM25"/>
    <mergeCell ref="B23:AJ23"/>
    <mergeCell ref="AK23:AM23"/>
    <mergeCell ref="N24:O24"/>
    <mergeCell ref="Q24:R24"/>
    <mergeCell ref="T24:V24"/>
    <mergeCell ref="AB24:AE24"/>
    <mergeCell ref="AF24:AG24"/>
    <mergeCell ref="AK24:AM24"/>
    <mergeCell ref="P28:R28"/>
    <mergeCell ref="V28:X28"/>
    <mergeCell ref="Y28:AB28"/>
    <mergeCell ref="AI28:AJ28"/>
    <mergeCell ref="AK28:AM28"/>
    <mergeCell ref="N27:O27"/>
    <mergeCell ref="Q27:R27"/>
    <mergeCell ref="T27:V27"/>
    <mergeCell ref="AB27:AE27"/>
    <mergeCell ref="AF27:AG27"/>
    <mergeCell ref="AK27:AM27"/>
    <mergeCell ref="B29:AJ29"/>
    <mergeCell ref="P37:R37"/>
    <mergeCell ref="V37:X37"/>
    <mergeCell ref="Y37:AB37"/>
    <mergeCell ref="AH37:AI37"/>
    <mergeCell ref="AK37:AM37"/>
    <mergeCell ref="B39:AJ39"/>
    <mergeCell ref="AK39:AM39"/>
    <mergeCell ref="AK36:AM36"/>
    <mergeCell ref="P34:R34"/>
    <mergeCell ref="V34:X34"/>
    <mergeCell ref="Y34:AB34"/>
    <mergeCell ref="AH34:AI34"/>
    <mergeCell ref="AK34:AM34"/>
    <mergeCell ref="AK33:AM33"/>
    <mergeCell ref="O31:R31"/>
    <mergeCell ref="S31:T31"/>
    <mergeCell ref="W31:Y31"/>
    <mergeCell ref="Z31:AC31"/>
    <mergeCell ref="AI31:AJ31"/>
    <mergeCell ref="AK31:AM31"/>
    <mergeCell ref="AK30:AM30"/>
    <mergeCell ref="B38:AJ38"/>
    <mergeCell ref="B35:AJ35"/>
    <mergeCell ref="B32:AJ32"/>
    <mergeCell ref="O43:R43"/>
    <mergeCell ref="V43:X43"/>
    <mergeCell ref="Y43:AB43"/>
    <mergeCell ref="AH43:AI43"/>
    <mergeCell ref="AK43:AM43"/>
    <mergeCell ref="B45:AJ45"/>
    <mergeCell ref="AK45:AM45"/>
    <mergeCell ref="B42:AJ42"/>
    <mergeCell ref="AK42:AM42"/>
    <mergeCell ref="P40:R40"/>
    <mergeCell ref="V40:X40"/>
    <mergeCell ref="Y40:AB40"/>
    <mergeCell ref="AH40:AI40"/>
    <mergeCell ref="AK40:AM40"/>
    <mergeCell ref="B41:AJ41"/>
    <mergeCell ref="B44:AJ44"/>
    <mergeCell ref="AK60:AM60"/>
    <mergeCell ref="O52:R52"/>
    <mergeCell ref="V52:X52"/>
    <mergeCell ref="Y52:AB52"/>
    <mergeCell ref="AH52:AI52"/>
    <mergeCell ref="AK52:AM52"/>
    <mergeCell ref="AK54:AM54"/>
    <mergeCell ref="P46:R46"/>
    <mergeCell ref="W46:Y46"/>
    <mergeCell ref="Z46:AC46"/>
    <mergeCell ref="AI46:AJ46"/>
    <mergeCell ref="AK46:AM46"/>
    <mergeCell ref="B48:AJ48"/>
    <mergeCell ref="AK48:AM48"/>
    <mergeCell ref="AK49:AM49"/>
    <mergeCell ref="B57:AJ57"/>
    <mergeCell ref="AK57:AM57"/>
    <mergeCell ref="P58:R58"/>
    <mergeCell ref="O55:R55"/>
    <mergeCell ref="V55:X55"/>
    <mergeCell ref="Y55:AB55"/>
    <mergeCell ref="AH55:AI55"/>
    <mergeCell ref="AK55:AM55"/>
    <mergeCell ref="AK70:AM70"/>
    <mergeCell ref="B47:AJ47"/>
    <mergeCell ref="O67:R67"/>
    <mergeCell ref="W67:Y67"/>
    <mergeCell ref="Z67:AC67"/>
    <mergeCell ref="AI67:AJ67"/>
    <mergeCell ref="AK67:AM67"/>
    <mergeCell ref="AK69:AM69"/>
    <mergeCell ref="AK66:AM66"/>
    <mergeCell ref="P61:R61"/>
    <mergeCell ref="V61:X61"/>
    <mergeCell ref="Y61:AB61"/>
    <mergeCell ref="AH61:AI61"/>
    <mergeCell ref="AK61:AM61"/>
    <mergeCell ref="V58:X58"/>
    <mergeCell ref="Y58:AB58"/>
    <mergeCell ref="AH58:AI58"/>
    <mergeCell ref="AK58:AM58"/>
    <mergeCell ref="B59:AJ59"/>
    <mergeCell ref="AK51:AM51"/>
    <mergeCell ref="P49:R49"/>
    <mergeCell ref="V49:X49"/>
    <mergeCell ref="Y49:AB49"/>
    <mergeCell ref="AH49:AI49"/>
    <mergeCell ref="AO87:AP87"/>
    <mergeCell ref="AN91:AO91"/>
    <mergeCell ref="O85:R85"/>
    <mergeCell ref="V85:X85"/>
    <mergeCell ref="Y85:AB85"/>
    <mergeCell ref="AH85:AI85"/>
    <mergeCell ref="AK85:AM85"/>
    <mergeCell ref="AC87:AG87"/>
    <mergeCell ref="AK87:AM87"/>
    <mergeCell ref="B7:AJ7"/>
    <mergeCell ref="AC91:AG91"/>
    <mergeCell ref="AJ91:AM91"/>
    <mergeCell ref="B98:K98"/>
    <mergeCell ref="B10:AJ10"/>
    <mergeCell ref="B104:I104"/>
    <mergeCell ref="N104:O104"/>
    <mergeCell ref="Q104:R104"/>
    <mergeCell ref="T104:U104"/>
    <mergeCell ref="AB104:AE104"/>
    <mergeCell ref="AF104:AG104"/>
    <mergeCell ref="O82:R82"/>
    <mergeCell ref="W82:Y82"/>
    <mergeCell ref="Z82:AC82"/>
    <mergeCell ref="AI82:AJ82"/>
    <mergeCell ref="AK82:AM82"/>
    <mergeCell ref="B84:AJ84"/>
    <mergeCell ref="AK84:AM84"/>
    <mergeCell ref="O79:R79"/>
    <mergeCell ref="V79:X79"/>
    <mergeCell ref="Y79:AB79"/>
    <mergeCell ref="AH79:AI79"/>
    <mergeCell ref="AK79:AM79"/>
    <mergeCell ref="B81:AJ81"/>
    <mergeCell ref="B16:AJ16"/>
    <mergeCell ref="B19:AJ19"/>
    <mergeCell ref="B22:AJ22"/>
    <mergeCell ref="B26:AJ26"/>
    <mergeCell ref="AK104:AM104"/>
    <mergeCell ref="V105:Z105"/>
    <mergeCell ref="AB105:AE105"/>
    <mergeCell ref="AF105:AG105"/>
    <mergeCell ref="AK105:AM105"/>
    <mergeCell ref="O76:R76"/>
    <mergeCell ref="W76:Y76"/>
    <mergeCell ref="Z76:AC76"/>
    <mergeCell ref="AI76:AJ76"/>
    <mergeCell ref="AK76:AM76"/>
    <mergeCell ref="B78:AJ78"/>
    <mergeCell ref="AK78:AM78"/>
    <mergeCell ref="O73:R73"/>
    <mergeCell ref="V73:X73"/>
    <mergeCell ref="Y73:AB73"/>
    <mergeCell ref="AH73:AI73"/>
    <mergeCell ref="AK73:AM73"/>
    <mergeCell ref="AK72:AM72"/>
    <mergeCell ref="O70:R70"/>
    <mergeCell ref="B74:AJ74"/>
    <mergeCell ref="B77:AJ77"/>
    <mergeCell ref="B80:AJ80"/>
    <mergeCell ref="B83:AJ83"/>
    <mergeCell ref="B86:AJ86"/>
    <mergeCell ref="B50:AJ50"/>
    <mergeCell ref="B53:AJ53"/>
    <mergeCell ref="B56:AJ56"/>
    <mergeCell ref="B62:AJ62"/>
    <mergeCell ref="B68:AJ68"/>
    <mergeCell ref="B71:AJ71"/>
    <mergeCell ref="V70:X70"/>
    <mergeCell ref="Y70:AB70"/>
    <mergeCell ref="AH70:AI70"/>
    <mergeCell ref="B60:AJ60"/>
    <mergeCell ref="O64:R64"/>
    <mergeCell ref="W64:Y64"/>
    <mergeCell ref="Z64:AC64"/>
    <mergeCell ref="AI64:AJ64"/>
  </mergeCells>
  <pageMargins left="0.4" right="0.22" top="0.36" bottom="0.44" header="0.16" footer="0.25"/>
  <pageSetup paperSize="5" scale="88" orientation="portrait" horizontalDpi="300" verticalDpi="300" r:id="rId1"/>
  <headerFooter alignWithMargins="0">
    <oddHeader>Page &amp;P</oddHeader>
  </headerFooter>
  <rowBreaks count="2" manualBreakCount="2">
    <brk id="59" max="39" man="1"/>
    <brk id="99" max="39" man="1"/>
  </rowBreaks>
</worksheet>
</file>

<file path=xl/worksheets/sheet2.xml><?xml version="1.0" encoding="utf-8"?>
<worksheet xmlns="http://schemas.openxmlformats.org/spreadsheetml/2006/main" xmlns:r="http://schemas.openxmlformats.org/officeDocument/2006/relationships">
  <sheetPr>
    <tabColor rgb="FFFF0000"/>
  </sheetPr>
  <dimension ref="A1:AO70"/>
  <sheetViews>
    <sheetView tabSelected="1" view="pageBreakPreview" topLeftCell="A43" zoomScaleSheetLayoutView="100" workbookViewId="0">
      <selection activeCell="Q50" sqref="Q50:R50"/>
    </sheetView>
  </sheetViews>
  <sheetFormatPr defaultRowHeight="12.75"/>
  <cols>
    <col min="1" max="1" width="5.140625" style="91" customWidth="1"/>
    <col min="2" max="8" width="2.7109375" style="91" customWidth="1"/>
    <col min="9" max="9" width="2.28515625" style="91" customWidth="1"/>
    <col min="10" max="10" width="3.28515625" style="91" customWidth="1"/>
    <col min="11" max="11" width="3" style="91" customWidth="1"/>
    <col min="12" max="12" width="2.7109375" style="91" customWidth="1"/>
    <col min="13" max="14" width="3.28515625" style="91" customWidth="1"/>
    <col min="15" max="15" width="3.7109375" style="91" customWidth="1"/>
    <col min="16" max="16" width="3.85546875" style="91" customWidth="1"/>
    <col min="17" max="17" width="4" style="91" customWidth="1"/>
    <col min="18" max="18" width="2.7109375" style="91" customWidth="1"/>
    <col min="19" max="19" width="3.28515625" style="91" customWidth="1"/>
    <col min="20" max="20" width="2.140625" style="91" customWidth="1"/>
    <col min="21" max="21" width="3.42578125" style="91" customWidth="1"/>
    <col min="22" max="22" width="2" style="91" customWidth="1"/>
    <col min="23" max="23" width="2.85546875" style="91" customWidth="1"/>
    <col min="24" max="24" width="3.28515625" style="91" customWidth="1"/>
    <col min="25" max="25" width="2" style="91" customWidth="1"/>
    <col min="26" max="26" width="2.42578125" style="91" customWidth="1"/>
    <col min="27" max="29" width="2.140625" style="91" customWidth="1"/>
    <col min="30" max="31" width="3.28515625" style="91" customWidth="1"/>
    <col min="32" max="36" width="2.28515625" style="91" customWidth="1"/>
    <col min="37" max="37" width="3.28515625" style="91" customWidth="1"/>
    <col min="38" max="38" width="2.7109375" style="91" customWidth="1"/>
    <col min="39" max="39" width="9.28515625" style="91" bestFit="1" customWidth="1"/>
    <col min="40" max="256" width="9.140625" style="91"/>
    <col min="257" max="257" width="5.140625" style="91" customWidth="1"/>
    <col min="258" max="264" width="2.7109375" style="91" customWidth="1"/>
    <col min="265" max="265" width="2.28515625" style="91" customWidth="1"/>
    <col min="266" max="266" width="3.28515625" style="91" customWidth="1"/>
    <col min="267" max="267" width="3" style="91" customWidth="1"/>
    <col min="268" max="268" width="2.7109375" style="91" customWidth="1"/>
    <col min="269" max="270" width="3.28515625" style="91" customWidth="1"/>
    <col min="271" max="271" width="3.7109375" style="91" customWidth="1"/>
    <col min="272" max="272" width="3.85546875" style="91" customWidth="1"/>
    <col min="273" max="273" width="4" style="91" customWidth="1"/>
    <col min="274" max="274" width="2.7109375" style="91" customWidth="1"/>
    <col min="275" max="275" width="3.28515625" style="91" customWidth="1"/>
    <col min="276" max="276" width="2.140625" style="91" customWidth="1"/>
    <col min="277" max="277" width="3.42578125" style="91" customWidth="1"/>
    <col min="278" max="278" width="2" style="91" customWidth="1"/>
    <col min="279" max="279" width="2.85546875" style="91" customWidth="1"/>
    <col min="280" max="280" width="3.28515625" style="91" customWidth="1"/>
    <col min="281" max="281" width="2" style="91" customWidth="1"/>
    <col min="282" max="282" width="2.42578125" style="91" customWidth="1"/>
    <col min="283" max="285" width="2.140625" style="91" customWidth="1"/>
    <col min="286" max="287" width="3.28515625" style="91" customWidth="1"/>
    <col min="288" max="292" width="2.28515625" style="91" customWidth="1"/>
    <col min="293" max="293" width="3.28515625" style="91" customWidth="1"/>
    <col min="294" max="294" width="2.7109375" style="91" customWidth="1"/>
    <col min="295" max="295" width="9.28515625" style="91" bestFit="1" customWidth="1"/>
    <col min="296" max="512" width="9.140625" style="91"/>
    <col min="513" max="513" width="5.140625" style="91" customWidth="1"/>
    <col min="514" max="520" width="2.7109375" style="91" customWidth="1"/>
    <col min="521" max="521" width="2.28515625" style="91" customWidth="1"/>
    <col min="522" max="522" width="3.28515625" style="91" customWidth="1"/>
    <col min="523" max="523" width="3" style="91" customWidth="1"/>
    <col min="524" max="524" width="2.7109375" style="91" customWidth="1"/>
    <col min="525" max="526" width="3.28515625" style="91" customWidth="1"/>
    <col min="527" max="527" width="3.7109375" style="91" customWidth="1"/>
    <col min="528" max="528" width="3.85546875" style="91" customWidth="1"/>
    <col min="529" max="529" width="4" style="91" customWidth="1"/>
    <col min="530" max="530" width="2.7109375" style="91" customWidth="1"/>
    <col min="531" max="531" width="3.28515625" style="91" customWidth="1"/>
    <col min="532" max="532" width="2.140625" style="91" customWidth="1"/>
    <col min="533" max="533" width="3.42578125" style="91" customWidth="1"/>
    <col min="534" max="534" width="2" style="91" customWidth="1"/>
    <col min="535" max="535" width="2.85546875" style="91" customWidth="1"/>
    <col min="536" max="536" width="3.28515625" style="91" customWidth="1"/>
    <col min="537" max="537" width="2" style="91" customWidth="1"/>
    <col min="538" max="538" width="2.42578125" style="91" customWidth="1"/>
    <col min="539" max="541" width="2.140625" style="91" customWidth="1"/>
    <col min="542" max="543" width="3.28515625" style="91" customWidth="1"/>
    <col min="544" max="548" width="2.28515625" style="91" customWidth="1"/>
    <col min="549" max="549" width="3.28515625" style="91" customWidth="1"/>
    <col min="550" max="550" width="2.7109375" style="91" customWidth="1"/>
    <col min="551" max="551" width="9.28515625" style="91" bestFit="1" customWidth="1"/>
    <col min="552" max="768" width="9.140625" style="91"/>
    <col min="769" max="769" width="5.140625" style="91" customWidth="1"/>
    <col min="770" max="776" width="2.7109375" style="91" customWidth="1"/>
    <col min="777" max="777" width="2.28515625" style="91" customWidth="1"/>
    <col min="778" max="778" width="3.28515625" style="91" customWidth="1"/>
    <col min="779" max="779" width="3" style="91" customWidth="1"/>
    <col min="780" max="780" width="2.7109375" style="91" customWidth="1"/>
    <col min="781" max="782" width="3.28515625" style="91" customWidth="1"/>
    <col min="783" max="783" width="3.7109375" style="91" customWidth="1"/>
    <col min="784" max="784" width="3.85546875" style="91" customWidth="1"/>
    <col min="785" max="785" width="4" style="91" customWidth="1"/>
    <col min="786" max="786" width="2.7109375" style="91" customWidth="1"/>
    <col min="787" max="787" width="3.28515625" style="91" customWidth="1"/>
    <col min="788" max="788" width="2.140625" style="91" customWidth="1"/>
    <col min="789" max="789" width="3.42578125" style="91" customWidth="1"/>
    <col min="790" max="790" width="2" style="91" customWidth="1"/>
    <col min="791" max="791" width="2.85546875" style="91" customWidth="1"/>
    <col min="792" max="792" width="3.28515625" style="91" customWidth="1"/>
    <col min="793" max="793" width="2" style="91" customWidth="1"/>
    <col min="794" max="794" width="2.42578125" style="91" customWidth="1"/>
    <col min="795" max="797" width="2.140625" style="91" customWidth="1"/>
    <col min="798" max="799" width="3.28515625" style="91" customWidth="1"/>
    <col min="800" max="804" width="2.28515625" style="91" customWidth="1"/>
    <col min="805" max="805" width="3.28515625" style="91" customWidth="1"/>
    <col min="806" max="806" width="2.7109375" style="91" customWidth="1"/>
    <col min="807" max="807" width="9.28515625" style="91" bestFit="1" customWidth="1"/>
    <col min="808" max="1024" width="9.140625" style="91"/>
    <col min="1025" max="1025" width="5.140625" style="91" customWidth="1"/>
    <col min="1026" max="1032" width="2.7109375" style="91" customWidth="1"/>
    <col min="1033" max="1033" width="2.28515625" style="91" customWidth="1"/>
    <col min="1034" max="1034" width="3.28515625" style="91" customWidth="1"/>
    <col min="1035" max="1035" width="3" style="91" customWidth="1"/>
    <col min="1036" max="1036" width="2.7109375" style="91" customWidth="1"/>
    <col min="1037" max="1038" width="3.28515625" style="91" customWidth="1"/>
    <col min="1039" max="1039" width="3.7109375" style="91" customWidth="1"/>
    <col min="1040" max="1040" width="3.85546875" style="91" customWidth="1"/>
    <col min="1041" max="1041" width="4" style="91" customWidth="1"/>
    <col min="1042" max="1042" width="2.7109375" style="91" customWidth="1"/>
    <col min="1043" max="1043" width="3.28515625" style="91" customWidth="1"/>
    <col min="1044" max="1044" width="2.140625" style="91" customWidth="1"/>
    <col min="1045" max="1045" width="3.42578125" style="91" customWidth="1"/>
    <col min="1046" max="1046" width="2" style="91" customWidth="1"/>
    <col min="1047" max="1047" width="2.85546875" style="91" customWidth="1"/>
    <col min="1048" max="1048" width="3.28515625" style="91" customWidth="1"/>
    <col min="1049" max="1049" width="2" style="91" customWidth="1"/>
    <col min="1050" max="1050" width="2.42578125" style="91" customWidth="1"/>
    <col min="1051" max="1053" width="2.140625" style="91" customWidth="1"/>
    <col min="1054" max="1055" width="3.28515625" style="91" customWidth="1"/>
    <col min="1056" max="1060" width="2.28515625" style="91" customWidth="1"/>
    <col min="1061" max="1061" width="3.28515625" style="91" customWidth="1"/>
    <col min="1062" max="1062" width="2.7109375" style="91" customWidth="1"/>
    <col min="1063" max="1063" width="9.28515625" style="91" bestFit="1" customWidth="1"/>
    <col min="1064" max="1280" width="9.140625" style="91"/>
    <col min="1281" max="1281" width="5.140625" style="91" customWidth="1"/>
    <col min="1282" max="1288" width="2.7109375" style="91" customWidth="1"/>
    <col min="1289" max="1289" width="2.28515625" style="91" customWidth="1"/>
    <col min="1290" max="1290" width="3.28515625" style="91" customWidth="1"/>
    <col min="1291" max="1291" width="3" style="91" customWidth="1"/>
    <col min="1292" max="1292" width="2.7109375" style="91" customWidth="1"/>
    <col min="1293" max="1294" width="3.28515625" style="91" customWidth="1"/>
    <col min="1295" max="1295" width="3.7109375" style="91" customWidth="1"/>
    <col min="1296" max="1296" width="3.85546875" style="91" customWidth="1"/>
    <col min="1297" max="1297" width="4" style="91" customWidth="1"/>
    <col min="1298" max="1298" width="2.7109375" style="91" customWidth="1"/>
    <col min="1299" max="1299" width="3.28515625" style="91" customWidth="1"/>
    <col min="1300" max="1300" width="2.140625" style="91" customWidth="1"/>
    <col min="1301" max="1301" width="3.42578125" style="91" customWidth="1"/>
    <col min="1302" max="1302" width="2" style="91" customWidth="1"/>
    <col min="1303" max="1303" width="2.85546875" style="91" customWidth="1"/>
    <col min="1304" max="1304" width="3.28515625" style="91" customWidth="1"/>
    <col min="1305" max="1305" width="2" style="91" customWidth="1"/>
    <col min="1306" max="1306" width="2.42578125" style="91" customWidth="1"/>
    <col min="1307" max="1309" width="2.140625" style="91" customWidth="1"/>
    <col min="1310" max="1311" width="3.28515625" style="91" customWidth="1"/>
    <col min="1312" max="1316" width="2.28515625" style="91" customWidth="1"/>
    <col min="1317" max="1317" width="3.28515625" style="91" customWidth="1"/>
    <col min="1318" max="1318" width="2.7109375" style="91" customWidth="1"/>
    <col min="1319" max="1319" width="9.28515625" style="91" bestFit="1" customWidth="1"/>
    <col min="1320" max="1536" width="9.140625" style="91"/>
    <col min="1537" max="1537" width="5.140625" style="91" customWidth="1"/>
    <col min="1538" max="1544" width="2.7109375" style="91" customWidth="1"/>
    <col min="1545" max="1545" width="2.28515625" style="91" customWidth="1"/>
    <col min="1546" max="1546" width="3.28515625" style="91" customWidth="1"/>
    <col min="1547" max="1547" width="3" style="91" customWidth="1"/>
    <col min="1548" max="1548" width="2.7109375" style="91" customWidth="1"/>
    <col min="1549" max="1550" width="3.28515625" style="91" customWidth="1"/>
    <col min="1551" max="1551" width="3.7109375" style="91" customWidth="1"/>
    <col min="1552" max="1552" width="3.85546875" style="91" customWidth="1"/>
    <col min="1553" max="1553" width="4" style="91" customWidth="1"/>
    <col min="1554" max="1554" width="2.7109375" style="91" customWidth="1"/>
    <col min="1555" max="1555" width="3.28515625" style="91" customWidth="1"/>
    <col min="1556" max="1556" width="2.140625" style="91" customWidth="1"/>
    <col min="1557" max="1557" width="3.42578125" style="91" customWidth="1"/>
    <col min="1558" max="1558" width="2" style="91" customWidth="1"/>
    <col min="1559" max="1559" width="2.85546875" style="91" customWidth="1"/>
    <col min="1560" max="1560" width="3.28515625" style="91" customWidth="1"/>
    <col min="1561" max="1561" width="2" style="91" customWidth="1"/>
    <col min="1562" max="1562" width="2.42578125" style="91" customWidth="1"/>
    <col min="1563" max="1565" width="2.140625" style="91" customWidth="1"/>
    <col min="1566" max="1567" width="3.28515625" style="91" customWidth="1"/>
    <col min="1568" max="1572" width="2.28515625" style="91" customWidth="1"/>
    <col min="1573" max="1573" width="3.28515625" style="91" customWidth="1"/>
    <col min="1574" max="1574" width="2.7109375" style="91" customWidth="1"/>
    <col min="1575" max="1575" width="9.28515625" style="91" bestFit="1" customWidth="1"/>
    <col min="1576" max="1792" width="9.140625" style="91"/>
    <col min="1793" max="1793" width="5.140625" style="91" customWidth="1"/>
    <col min="1794" max="1800" width="2.7109375" style="91" customWidth="1"/>
    <col min="1801" max="1801" width="2.28515625" style="91" customWidth="1"/>
    <col min="1802" max="1802" width="3.28515625" style="91" customWidth="1"/>
    <col min="1803" max="1803" width="3" style="91" customWidth="1"/>
    <col min="1804" max="1804" width="2.7109375" style="91" customWidth="1"/>
    <col min="1805" max="1806" width="3.28515625" style="91" customWidth="1"/>
    <col min="1807" max="1807" width="3.7109375" style="91" customWidth="1"/>
    <col min="1808" max="1808" width="3.85546875" style="91" customWidth="1"/>
    <col min="1809" max="1809" width="4" style="91" customWidth="1"/>
    <col min="1810" max="1810" width="2.7109375" style="91" customWidth="1"/>
    <col min="1811" max="1811" width="3.28515625" style="91" customWidth="1"/>
    <col min="1812" max="1812" width="2.140625" style="91" customWidth="1"/>
    <col min="1813" max="1813" width="3.42578125" style="91" customWidth="1"/>
    <col min="1814" max="1814" width="2" style="91" customWidth="1"/>
    <col min="1815" max="1815" width="2.85546875" style="91" customWidth="1"/>
    <col min="1816" max="1816" width="3.28515625" style="91" customWidth="1"/>
    <col min="1817" max="1817" width="2" style="91" customWidth="1"/>
    <col min="1818" max="1818" width="2.42578125" style="91" customWidth="1"/>
    <col min="1819" max="1821" width="2.140625" style="91" customWidth="1"/>
    <col min="1822" max="1823" width="3.28515625" style="91" customWidth="1"/>
    <col min="1824" max="1828" width="2.28515625" style="91" customWidth="1"/>
    <col min="1829" max="1829" width="3.28515625" style="91" customWidth="1"/>
    <col min="1830" max="1830" width="2.7109375" style="91" customWidth="1"/>
    <col min="1831" max="1831" width="9.28515625" style="91" bestFit="1" customWidth="1"/>
    <col min="1832" max="2048" width="9.140625" style="91"/>
    <col min="2049" max="2049" width="5.140625" style="91" customWidth="1"/>
    <col min="2050" max="2056" width="2.7109375" style="91" customWidth="1"/>
    <col min="2057" max="2057" width="2.28515625" style="91" customWidth="1"/>
    <col min="2058" max="2058" width="3.28515625" style="91" customWidth="1"/>
    <col min="2059" max="2059" width="3" style="91" customWidth="1"/>
    <col min="2060" max="2060" width="2.7109375" style="91" customWidth="1"/>
    <col min="2061" max="2062" width="3.28515625" style="91" customWidth="1"/>
    <col min="2063" max="2063" width="3.7109375" style="91" customWidth="1"/>
    <col min="2064" max="2064" width="3.85546875" style="91" customWidth="1"/>
    <col min="2065" max="2065" width="4" style="91" customWidth="1"/>
    <col min="2066" max="2066" width="2.7109375" style="91" customWidth="1"/>
    <col min="2067" max="2067" width="3.28515625" style="91" customWidth="1"/>
    <col min="2068" max="2068" width="2.140625" style="91" customWidth="1"/>
    <col min="2069" max="2069" width="3.42578125" style="91" customWidth="1"/>
    <col min="2070" max="2070" width="2" style="91" customWidth="1"/>
    <col min="2071" max="2071" width="2.85546875" style="91" customWidth="1"/>
    <col min="2072" max="2072" width="3.28515625" style="91" customWidth="1"/>
    <col min="2073" max="2073" width="2" style="91" customWidth="1"/>
    <col min="2074" max="2074" width="2.42578125" style="91" customWidth="1"/>
    <col min="2075" max="2077" width="2.140625" style="91" customWidth="1"/>
    <col min="2078" max="2079" width="3.28515625" style="91" customWidth="1"/>
    <col min="2080" max="2084" width="2.28515625" style="91" customWidth="1"/>
    <col min="2085" max="2085" width="3.28515625" style="91" customWidth="1"/>
    <col min="2086" max="2086" width="2.7109375" style="91" customWidth="1"/>
    <col min="2087" max="2087" width="9.28515625" style="91" bestFit="1" customWidth="1"/>
    <col min="2088" max="2304" width="9.140625" style="91"/>
    <col min="2305" max="2305" width="5.140625" style="91" customWidth="1"/>
    <col min="2306" max="2312" width="2.7109375" style="91" customWidth="1"/>
    <col min="2313" max="2313" width="2.28515625" style="91" customWidth="1"/>
    <col min="2314" max="2314" width="3.28515625" style="91" customWidth="1"/>
    <col min="2315" max="2315" width="3" style="91" customWidth="1"/>
    <col min="2316" max="2316" width="2.7109375" style="91" customWidth="1"/>
    <col min="2317" max="2318" width="3.28515625" style="91" customWidth="1"/>
    <col min="2319" max="2319" width="3.7109375" style="91" customWidth="1"/>
    <col min="2320" max="2320" width="3.85546875" style="91" customWidth="1"/>
    <col min="2321" max="2321" width="4" style="91" customWidth="1"/>
    <col min="2322" max="2322" width="2.7109375" style="91" customWidth="1"/>
    <col min="2323" max="2323" width="3.28515625" style="91" customWidth="1"/>
    <col min="2324" max="2324" width="2.140625" style="91" customWidth="1"/>
    <col min="2325" max="2325" width="3.42578125" style="91" customWidth="1"/>
    <col min="2326" max="2326" width="2" style="91" customWidth="1"/>
    <col min="2327" max="2327" width="2.85546875" style="91" customWidth="1"/>
    <col min="2328" max="2328" width="3.28515625" style="91" customWidth="1"/>
    <col min="2329" max="2329" width="2" style="91" customWidth="1"/>
    <col min="2330" max="2330" width="2.42578125" style="91" customWidth="1"/>
    <col min="2331" max="2333" width="2.140625" style="91" customWidth="1"/>
    <col min="2334" max="2335" width="3.28515625" style="91" customWidth="1"/>
    <col min="2336" max="2340" width="2.28515625" style="91" customWidth="1"/>
    <col min="2341" max="2341" width="3.28515625" style="91" customWidth="1"/>
    <col min="2342" max="2342" width="2.7109375" style="91" customWidth="1"/>
    <col min="2343" max="2343" width="9.28515625" style="91" bestFit="1" customWidth="1"/>
    <col min="2344" max="2560" width="9.140625" style="91"/>
    <col min="2561" max="2561" width="5.140625" style="91" customWidth="1"/>
    <col min="2562" max="2568" width="2.7109375" style="91" customWidth="1"/>
    <col min="2569" max="2569" width="2.28515625" style="91" customWidth="1"/>
    <col min="2570" max="2570" width="3.28515625" style="91" customWidth="1"/>
    <col min="2571" max="2571" width="3" style="91" customWidth="1"/>
    <col min="2572" max="2572" width="2.7109375" style="91" customWidth="1"/>
    <col min="2573" max="2574" width="3.28515625" style="91" customWidth="1"/>
    <col min="2575" max="2575" width="3.7109375" style="91" customWidth="1"/>
    <col min="2576" max="2576" width="3.85546875" style="91" customWidth="1"/>
    <col min="2577" max="2577" width="4" style="91" customWidth="1"/>
    <col min="2578" max="2578" width="2.7109375" style="91" customWidth="1"/>
    <col min="2579" max="2579" width="3.28515625" style="91" customWidth="1"/>
    <col min="2580" max="2580" width="2.140625" style="91" customWidth="1"/>
    <col min="2581" max="2581" width="3.42578125" style="91" customWidth="1"/>
    <col min="2582" max="2582" width="2" style="91" customWidth="1"/>
    <col min="2583" max="2583" width="2.85546875" style="91" customWidth="1"/>
    <col min="2584" max="2584" width="3.28515625" style="91" customWidth="1"/>
    <col min="2585" max="2585" width="2" style="91" customWidth="1"/>
    <col min="2586" max="2586" width="2.42578125" style="91" customWidth="1"/>
    <col min="2587" max="2589" width="2.140625" style="91" customWidth="1"/>
    <col min="2590" max="2591" width="3.28515625" style="91" customWidth="1"/>
    <col min="2592" max="2596" width="2.28515625" style="91" customWidth="1"/>
    <col min="2597" max="2597" width="3.28515625" style="91" customWidth="1"/>
    <col min="2598" max="2598" width="2.7109375" style="91" customWidth="1"/>
    <col min="2599" max="2599" width="9.28515625" style="91" bestFit="1" customWidth="1"/>
    <col min="2600" max="2816" width="9.140625" style="91"/>
    <col min="2817" max="2817" width="5.140625" style="91" customWidth="1"/>
    <col min="2818" max="2824" width="2.7109375" style="91" customWidth="1"/>
    <col min="2825" max="2825" width="2.28515625" style="91" customWidth="1"/>
    <col min="2826" max="2826" width="3.28515625" style="91" customWidth="1"/>
    <col min="2827" max="2827" width="3" style="91" customWidth="1"/>
    <col min="2828" max="2828" width="2.7109375" style="91" customWidth="1"/>
    <col min="2829" max="2830" width="3.28515625" style="91" customWidth="1"/>
    <col min="2831" max="2831" width="3.7109375" style="91" customWidth="1"/>
    <col min="2832" max="2832" width="3.85546875" style="91" customWidth="1"/>
    <col min="2833" max="2833" width="4" style="91" customWidth="1"/>
    <col min="2834" max="2834" width="2.7109375" style="91" customWidth="1"/>
    <col min="2835" max="2835" width="3.28515625" style="91" customWidth="1"/>
    <col min="2836" max="2836" width="2.140625" style="91" customWidth="1"/>
    <col min="2837" max="2837" width="3.42578125" style="91" customWidth="1"/>
    <col min="2838" max="2838" width="2" style="91" customWidth="1"/>
    <col min="2839" max="2839" width="2.85546875" style="91" customWidth="1"/>
    <col min="2840" max="2840" width="3.28515625" style="91" customWidth="1"/>
    <col min="2841" max="2841" width="2" style="91" customWidth="1"/>
    <col min="2842" max="2842" width="2.42578125" style="91" customWidth="1"/>
    <col min="2843" max="2845" width="2.140625" style="91" customWidth="1"/>
    <col min="2846" max="2847" width="3.28515625" style="91" customWidth="1"/>
    <col min="2848" max="2852" width="2.28515625" style="91" customWidth="1"/>
    <col min="2853" max="2853" width="3.28515625" style="91" customWidth="1"/>
    <col min="2854" max="2854" width="2.7109375" style="91" customWidth="1"/>
    <col min="2855" max="2855" width="9.28515625" style="91" bestFit="1" customWidth="1"/>
    <col min="2856" max="3072" width="9.140625" style="91"/>
    <col min="3073" max="3073" width="5.140625" style="91" customWidth="1"/>
    <col min="3074" max="3080" width="2.7109375" style="91" customWidth="1"/>
    <col min="3081" max="3081" width="2.28515625" style="91" customWidth="1"/>
    <col min="3082" max="3082" width="3.28515625" style="91" customWidth="1"/>
    <col min="3083" max="3083" width="3" style="91" customWidth="1"/>
    <col min="3084" max="3084" width="2.7109375" style="91" customWidth="1"/>
    <col min="3085" max="3086" width="3.28515625" style="91" customWidth="1"/>
    <col min="3087" max="3087" width="3.7109375" style="91" customWidth="1"/>
    <col min="3088" max="3088" width="3.85546875" style="91" customWidth="1"/>
    <col min="3089" max="3089" width="4" style="91" customWidth="1"/>
    <col min="3090" max="3090" width="2.7109375" style="91" customWidth="1"/>
    <col min="3091" max="3091" width="3.28515625" style="91" customWidth="1"/>
    <col min="3092" max="3092" width="2.140625" style="91" customWidth="1"/>
    <col min="3093" max="3093" width="3.42578125" style="91" customWidth="1"/>
    <col min="3094" max="3094" width="2" style="91" customWidth="1"/>
    <col min="3095" max="3095" width="2.85546875" style="91" customWidth="1"/>
    <col min="3096" max="3096" width="3.28515625" style="91" customWidth="1"/>
    <col min="3097" max="3097" width="2" style="91" customWidth="1"/>
    <col min="3098" max="3098" width="2.42578125" style="91" customWidth="1"/>
    <col min="3099" max="3101" width="2.140625" style="91" customWidth="1"/>
    <col min="3102" max="3103" width="3.28515625" style="91" customWidth="1"/>
    <col min="3104" max="3108" width="2.28515625" style="91" customWidth="1"/>
    <col min="3109" max="3109" width="3.28515625" style="91" customWidth="1"/>
    <col min="3110" max="3110" width="2.7109375" style="91" customWidth="1"/>
    <col min="3111" max="3111" width="9.28515625" style="91" bestFit="1" customWidth="1"/>
    <col min="3112" max="3328" width="9.140625" style="91"/>
    <col min="3329" max="3329" width="5.140625" style="91" customWidth="1"/>
    <col min="3330" max="3336" width="2.7109375" style="91" customWidth="1"/>
    <col min="3337" max="3337" width="2.28515625" style="91" customWidth="1"/>
    <col min="3338" max="3338" width="3.28515625" style="91" customWidth="1"/>
    <col min="3339" max="3339" width="3" style="91" customWidth="1"/>
    <col min="3340" max="3340" width="2.7109375" style="91" customWidth="1"/>
    <col min="3341" max="3342" width="3.28515625" style="91" customWidth="1"/>
    <col min="3343" max="3343" width="3.7109375" style="91" customWidth="1"/>
    <col min="3344" max="3344" width="3.85546875" style="91" customWidth="1"/>
    <col min="3345" max="3345" width="4" style="91" customWidth="1"/>
    <col min="3346" max="3346" width="2.7109375" style="91" customWidth="1"/>
    <col min="3347" max="3347" width="3.28515625" style="91" customWidth="1"/>
    <col min="3348" max="3348" width="2.140625" style="91" customWidth="1"/>
    <col min="3349" max="3349" width="3.42578125" style="91" customWidth="1"/>
    <col min="3350" max="3350" width="2" style="91" customWidth="1"/>
    <col min="3351" max="3351" width="2.85546875" style="91" customWidth="1"/>
    <col min="3352" max="3352" width="3.28515625" style="91" customWidth="1"/>
    <col min="3353" max="3353" width="2" style="91" customWidth="1"/>
    <col min="3354" max="3354" width="2.42578125" style="91" customWidth="1"/>
    <col min="3355" max="3357" width="2.140625" style="91" customWidth="1"/>
    <col min="3358" max="3359" width="3.28515625" style="91" customWidth="1"/>
    <col min="3360" max="3364" width="2.28515625" style="91" customWidth="1"/>
    <col min="3365" max="3365" width="3.28515625" style="91" customWidth="1"/>
    <col min="3366" max="3366" width="2.7109375" style="91" customWidth="1"/>
    <col min="3367" max="3367" width="9.28515625" style="91" bestFit="1" customWidth="1"/>
    <col min="3368" max="3584" width="9.140625" style="91"/>
    <col min="3585" max="3585" width="5.140625" style="91" customWidth="1"/>
    <col min="3586" max="3592" width="2.7109375" style="91" customWidth="1"/>
    <col min="3593" max="3593" width="2.28515625" style="91" customWidth="1"/>
    <col min="3594" max="3594" width="3.28515625" style="91" customWidth="1"/>
    <col min="3595" max="3595" width="3" style="91" customWidth="1"/>
    <col min="3596" max="3596" width="2.7109375" style="91" customWidth="1"/>
    <col min="3597" max="3598" width="3.28515625" style="91" customWidth="1"/>
    <col min="3599" max="3599" width="3.7109375" style="91" customWidth="1"/>
    <col min="3600" max="3600" width="3.85546875" style="91" customWidth="1"/>
    <col min="3601" max="3601" width="4" style="91" customWidth="1"/>
    <col min="3602" max="3602" width="2.7109375" style="91" customWidth="1"/>
    <col min="3603" max="3603" width="3.28515625" style="91" customWidth="1"/>
    <col min="3604" max="3604" width="2.140625" style="91" customWidth="1"/>
    <col min="3605" max="3605" width="3.42578125" style="91" customWidth="1"/>
    <col min="3606" max="3606" width="2" style="91" customWidth="1"/>
    <col min="3607" max="3607" width="2.85546875" style="91" customWidth="1"/>
    <col min="3608" max="3608" width="3.28515625" style="91" customWidth="1"/>
    <col min="3609" max="3609" width="2" style="91" customWidth="1"/>
    <col min="3610" max="3610" width="2.42578125" style="91" customWidth="1"/>
    <col min="3611" max="3613" width="2.140625" style="91" customWidth="1"/>
    <col min="3614" max="3615" width="3.28515625" style="91" customWidth="1"/>
    <col min="3616" max="3620" width="2.28515625" style="91" customWidth="1"/>
    <col min="3621" max="3621" width="3.28515625" style="91" customWidth="1"/>
    <col min="3622" max="3622" width="2.7109375" style="91" customWidth="1"/>
    <col min="3623" max="3623" width="9.28515625" style="91" bestFit="1" customWidth="1"/>
    <col min="3624" max="3840" width="9.140625" style="91"/>
    <col min="3841" max="3841" width="5.140625" style="91" customWidth="1"/>
    <col min="3842" max="3848" width="2.7109375" style="91" customWidth="1"/>
    <col min="3849" max="3849" width="2.28515625" style="91" customWidth="1"/>
    <col min="3850" max="3850" width="3.28515625" style="91" customWidth="1"/>
    <col min="3851" max="3851" width="3" style="91" customWidth="1"/>
    <col min="3852" max="3852" width="2.7109375" style="91" customWidth="1"/>
    <col min="3853" max="3854" width="3.28515625" style="91" customWidth="1"/>
    <col min="3855" max="3855" width="3.7109375" style="91" customWidth="1"/>
    <col min="3856" max="3856" width="3.85546875" style="91" customWidth="1"/>
    <col min="3857" max="3857" width="4" style="91" customWidth="1"/>
    <col min="3858" max="3858" width="2.7109375" style="91" customWidth="1"/>
    <col min="3859" max="3859" width="3.28515625" style="91" customWidth="1"/>
    <col min="3860" max="3860" width="2.140625" style="91" customWidth="1"/>
    <col min="3861" max="3861" width="3.42578125" style="91" customWidth="1"/>
    <col min="3862" max="3862" width="2" style="91" customWidth="1"/>
    <col min="3863" max="3863" width="2.85546875" style="91" customWidth="1"/>
    <col min="3864" max="3864" width="3.28515625" style="91" customWidth="1"/>
    <col min="3865" max="3865" width="2" style="91" customWidth="1"/>
    <col min="3866" max="3866" width="2.42578125" style="91" customWidth="1"/>
    <col min="3867" max="3869" width="2.140625" style="91" customWidth="1"/>
    <col min="3870" max="3871" width="3.28515625" style="91" customWidth="1"/>
    <col min="3872" max="3876" width="2.28515625" style="91" customWidth="1"/>
    <col min="3877" max="3877" width="3.28515625" style="91" customWidth="1"/>
    <col min="3878" max="3878" width="2.7109375" style="91" customWidth="1"/>
    <col min="3879" max="3879" width="9.28515625" style="91" bestFit="1" customWidth="1"/>
    <col min="3880" max="4096" width="9.140625" style="91"/>
    <col min="4097" max="4097" width="5.140625" style="91" customWidth="1"/>
    <col min="4098" max="4104" width="2.7109375" style="91" customWidth="1"/>
    <col min="4105" max="4105" width="2.28515625" style="91" customWidth="1"/>
    <col min="4106" max="4106" width="3.28515625" style="91" customWidth="1"/>
    <col min="4107" max="4107" width="3" style="91" customWidth="1"/>
    <col min="4108" max="4108" width="2.7109375" style="91" customWidth="1"/>
    <col min="4109" max="4110" width="3.28515625" style="91" customWidth="1"/>
    <col min="4111" max="4111" width="3.7109375" style="91" customWidth="1"/>
    <col min="4112" max="4112" width="3.85546875" style="91" customWidth="1"/>
    <col min="4113" max="4113" width="4" style="91" customWidth="1"/>
    <col min="4114" max="4114" width="2.7109375" style="91" customWidth="1"/>
    <col min="4115" max="4115" width="3.28515625" style="91" customWidth="1"/>
    <col min="4116" max="4116" width="2.140625" style="91" customWidth="1"/>
    <col min="4117" max="4117" width="3.42578125" style="91" customWidth="1"/>
    <col min="4118" max="4118" width="2" style="91" customWidth="1"/>
    <col min="4119" max="4119" width="2.85546875" style="91" customWidth="1"/>
    <col min="4120" max="4120" width="3.28515625" style="91" customWidth="1"/>
    <col min="4121" max="4121" width="2" style="91" customWidth="1"/>
    <col min="4122" max="4122" width="2.42578125" style="91" customWidth="1"/>
    <col min="4123" max="4125" width="2.140625" style="91" customWidth="1"/>
    <col min="4126" max="4127" width="3.28515625" style="91" customWidth="1"/>
    <col min="4128" max="4132" width="2.28515625" style="91" customWidth="1"/>
    <col min="4133" max="4133" width="3.28515625" style="91" customWidth="1"/>
    <col min="4134" max="4134" width="2.7109375" style="91" customWidth="1"/>
    <col min="4135" max="4135" width="9.28515625" style="91" bestFit="1" customWidth="1"/>
    <col min="4136" max="4352" width="9.140625" style="91"/>
    <col min="4353" max="4353" width="5.140625" style="91" customWidth="1"/>
    <col min="4354" max="4360" width="2.7109375" style="91" customWidth="1"/>
    <col min="4361" max="4361" width="2.28515625" style="91" customWidth="1"/>
    <col min="4362" max="4362" width="3.28515625" style="91" customWidth="1"/>
    <col min="4363" max="4363" width="3" style="91" customWidth="1"/>
    <col min="4364" max="4364" width="2.7109375" style="91" customWidth="1"/>
    <col min="4365" max="4366" width="3.28515625" style="91" customWidth="1"/>
    <col min="4367" max="4367" width="3.7109375" style="91" customWidth="1"/>
    <col min="4368" max="4368" width="3.85546875" style="91" customWidth="1"/>
    <col min="4369" max="4369" width="4" style="91" customWidth="1"/>
    <col min="4370" max="4370" width="2.7109375" style="91" customWidth="1"/>
    <col min="4371" max="4371" width="3.28515625" style="91" customWidth="1"/>
    <col min="4372" max="4372" width="2.140625" style="91" customWidth="1"/>
    <col min="4373" max="4373" width="3.42578125" style="91" customWidth="1"/>
    <col min="4374" max="4374" width="2" style="91" customWidth="1"/>
    <col min="4375" max="4375" width="2.85546875" style="91" customWidth="1"/>
    <col min="4376" max="4376" width="3.28515625" style="91" customWidth="1"/>
    <col min="4377" max="4377" width="2" style="91" customWidth="1"/>
    <col min="4378" max="4378" width="2.42578125" style="91" customWidth="1"/>
    <col min="4379" max="4381" width="2.140625" style="91" customWidth="1"/>
    <col min="4382" max="4383" width="3.28515625" style="91" customWidth="1"/>
    <col min="4384" max="4388" width="2.28515625" style="91" customWidth="1"/>
    <col min="4389" max="4389" width="3.28515625" style="91" customWidth="1"/>
    <col min="4390" max="4390" width="2.7109375" style="91" customWidth="1"/>
    <col min="4391" max="4391" width="9.28515625" style="91" bestFit="1" customWidth="1"/>
    <col min="4392" max="4608" width="9.140625" style="91"/>
    <col min="4609" max="4609" width="5.140625" style="91" customWidth="1"/>
    <col min="4610" max="4616" width="2.7109375" style="91" customWidth="1"/>
    <col min="4617" max="4617" width="2.28515625" style="91" customWidth="1"/>
    <col min="4618" max="4618" width="3.28515625" style="91" customWidth="1"/>
    <col min="4619" max="4619" width="3" style="91" customWidth="1"/>
    <col min="4620" max="4620" width="2.7109375" style="91" customWidth="1"/>
    <col min="4621" max="4622" width="3.28515625" style="91" customWidth="1"/>
    <col min="4623" max="4623" width="3.7109375" style="91" customWidth="1"/>
    <col min="4624" max="4624" width="3.85546875" style="91" customWidth="1"/>
    <col min="4625" max="4625" width="4" style="91" customWidth="1"/>
    <col min="4626" max="4626" width="2.7109375" style="91" customWidth="1"/>
    <col min="4627" max="4627" width="3.28515625" style="91" customWidth="1"/>
    <col min="4628" max="4628" width="2.140625" style="91" customWidth="1"/>
    <col min="4629" max="4629" width="3.42578125" style="91" customWidth="1"/>
    <col min="4630" max="4630" width="2" style="91" customWidth="1"/>
    <col min="4631" max="4631" width="2.85546875" style="91" customWidth="1"/>
    <col min="4632" max="4632" width="3.28515625" style="91" customWidth="1"/>
    <col min="4633" max="4633" width="2" style="91" customWidth="1"/>
    <col min="4634" max="4634" width="2.42578125" style="91" customWidth="1"/>
    <col min="4635" max="4637" width="2.140625" style="91" customWidth="1"/>
    <col min="4638" max="4639" width="3.28515625" style="91" customWidth="1"/>
    <col min="4640" max="4644" width="2.28515625" style="91" customWidth="1"/>
    <col min="4645" max="4645" width="3.28515625" style="91" customWidth="1"/>
    <col min="4646" max="4646" width="2.7109375" style="91" customWidth="1"/>
    <col min="4647" max="4647" width="9.28515625" style="91" bestFit="1" customWidth="1"/>
    <col min="4648" max="4864" width="9.140625" style="91"/>
    <col min="4865" max="4865" width="5.140625" style="91" customWidth="1"/>
    <col min="4866" max="4872" width="2.7109375" style="91" customWidth="1"/>
    <col min="4873" max="4873" width="2.28515625" style="91" customWidth="1"/>
    <col min="4874" max="4874" width="3.28515625" style="91" customWidth="1"/>
    <col min="4875" max="4875" width="3" style="91" customWidth="1"/>
    <col min="4876" max="4876" width="2.7109375" style="91" customWidth="1"/>
    <col min="4877" max="4878" width="3.28515625" style="91" customWidth="1"/>
    <col min="4879" max="4879" width="3.7109375" style="91" customWidth="1"/>
    <col min="4880" max="4880" width="3.85546875" style="91" customWidth="1"/>
    <col min="4881" max="4881" width="4" style="91" customWidth="1"/>
    <col min="4882" max="4882" width="2.7109375" style="91" customWidth="1"/>
    <col min="4883" max="4883" width="3.28515625" style="91" customWidth="1"/>
    <col min="4884" max="4884" width="2.140625" style="91" customWidth="1"/>
    <col min="4885" max="4885" width="3.42578125" style="91" customWidth="1"/>
    <col min="4886" max="4886" width="2" style="91" customWidth="1"/>
    <col min="4887" max="4887" width="2.85546875" style="91" customWidth="1"/>
    <col min="4888" max="4888" width="3.28515625" style="91" customWidth="1"/>
    <col min="4889" max="4889" width="2" style="91" customWidth="1"/>
    <col min="4890" max="4890" width="2.42578125" style="91" customWidth="1"/>
    <col min="4891" max="4893" width="2.140625" style="91" customWidth="1"/>
    <col min="4894" max="4895" width="3.28515625" style="91" customWidth="1"/>
    <col min="4896" max="4900" width="2.28515625" style="91" customWidth="1"/>
    <col min="4901" max="4901" width="3.28515625" style="91" customWidth="1"/>
    <col min="4902" max="4902" width="2.7109375" style="91" customWidth="1"/>
    <col min="4903" max="4903" width="9.28515625" style="91" bestFit="1" customWidth="1"/>
    <col min="4904" max="5120" width="9.140625" style="91"/>
    <col min="5121" max="5121" width="5.140625" style="91" customWidth="1"/>
    <col min="5122" max="5128" width="2.7109375" style="91" customWidth="1"/>
    <col min="5129" max="5129" width="2.28515625" style="91" customWidth="1"/>
    <col min="5130" max="5130" width="3.28515625" style="91" customWidth="1"/>
    <col min="5131" max="5131" width="3" style="91" customWidth="1"/>
    <col min="5132" max="5132" width="2.7109375" style="91" customWidth="1"/>
    <col min="5133" max="5134" width="3.28515625" style="91" customWidth="1"/>
    <col min="5135" max="5135" width="3.7109375" style="91" customWidth="1"/>
    <col min="5136" max="5136" width="3.85546875" style="91" customWidth="1"/>
    <col min="5137" max="5137" width="4" style="91" customWidth="1"/>
    <col min="5138" max="5138" width="2.7109375" style="91" customWidth="1"/>
    <col min="5139" max="5139" width="3.28515625" style="91" customWidth="1"/>
    <col min="5140" max="5140" width="2.140625" style="91" customWidth="1"/>
    <col min="5141" max="5141" width="3.42578125" style="91" customWidth="1"/>
    <col min="5142" max="5142" width="2" style="91" customWidth="1"/>
    <col min="5143" max="5143" width="2.85546875" style="91" customWidth="1"/>
    <col min="5144" max="5144" width="3.28515625" style="91" customWidth="1"/>
    <col min="5145" max="5145" width="2" style="91" customWidth="1"/>
    <col min="5146" max="5146" width="2.42578125" style="91" customWidth="1"/>
    <col min="5147" max="5149" width="2.140625" style="91" customWidth="1"/>
    <col min="5150" max="5151" width="3.28515625" style="91" customWidth="1"/>
    <col min="5152" max="5156" width="2.28515625" style="91" customWidth="1"/>
    <col min="5157" max="5157" width="3.28515625" style="91" customWidth="1"/>
    <col min="5158" max="5158" width="2.7109375" style="91" customWidth="1"/>
    <col min="5159" max="5159" width="9.28515625" style="91" bestFit="1" customWidth="1"/>
    <col min="5160" max="5376" width="9.140625" style="91"/>
    <col min="5377" max="5377" width="5.140625" style="91" customWidth="1"/>
    <col min="5378" max="5384" width="2.7109375" style="91" customWidth="1"/>
    <col min="5385" max="5385" width="2.28515625" style="91" customWidth="1"/>
    <col min="5386" max="5386" width="3.28515625" style="91" customWidth="1"/>
    <col min="5387" max="5387" width="3" style="91" customWidth="1"/>
    <col min="5388" max="5388" width="2.7109375" style="91" customWidth="1"/>
    <col min="5389" max="5390" width="3.28515625" style="91" customWidth="1"/>
    <col min="5391" max="5391" width="3.7109375" style="91" customWidth="1"/>
    <col min="5392" max="5392" width="3.85546875" style="91" customWidth="1"/>
    <col min="5393" max="5393" width="4" style="91" customWidth="1"/>
    <col min="5394" max="5394" width="2.7109375" style="91" customWidth="1"/>
    <col min="5395" max="5395" width="3.28515625" style="91" customWidth="1"/>
    <col min="5396" max="5396" width="2.140625" style="91" customWidth="1"/>
    <col min="5397" max="5397" width="3.42578125" style="91" customWidth="1"/>
    <col min="5398" max="5398" width="2" style="91" customWidth="1"/>
    <col min="5399" max="5399" width="2.85546875" style="91" customWidth="1"/>
    <col min="5400" max="5400" width="3.28515625" style="91" customWidth="1"/>
    <col min="5401" max="5401" width="2" style="91" customWidth="1"/>
    <col min="5402" max="5402" width="2.42578125" style="91" customWidth="1"/>
    <col min="5403" max="5405" width="2.140625" style="91" customWidth="1"/>
    <col min="5406" max="5407" width="3.28515625" style="91" customWidth="1"/>
    <col min="5408" max="5412" width="2.28515625" style="91" customWidth="1"/>
    <col min="5413" max="5413" width="3.28515625" style="91" customWidth="1"/>
    <col min="5414" max="5414" width="2.7109375" style="91" customWidth="1"/>
    <col min="5415" max="5415" width="9.28515625" style="91" bestFit="1" customWidth="1"/>
    <col min="5416" max="5632" width="9.140625" style="91"/>
    <col min="5633" max="5633" width="5.140625" style="91" customWidth="1"/>
    <col min="5634" max="5640" width="2.7109375" style="91" customWidth="1"/>
    <col min="5641" max="5641" width="2.28515625" style="91" customWidth="1"/>
    <col min="5642" max="5642" width="3.28515625" style="91" customWidth="1"/>
    <col min="5643" max="5643" width="3" style="91" customWidth="1"/>
    <col min="5644" max="5644" width="2.7109375" style="91" customWidth="1"/>
    <col min="5645" max="5646" width="3.28515625" style="91" customWidth="1"/>
    <col min="5647" max="5647" width="3.7109375" style="91" customWidth="1"/>
    <col min="5648" max="5648" width="3.85546875" style="91" customWidth="1"/>
    <col min="5649" max="5649" width="4" style="91" customWidth="1"/>
    <col min="5650" max="5650" width="2.7109375" style="91" customWidth="1"/>
    <col min="5651" max="5651" width="3.28515625" style="91" customWidth="1"/>
    <col min="5652" max="5652" width="2.140625" style="91" customWidth="1"/>
    <col min="5653" max="5653" width="3.42578125" style="91" customWidth="1"/>
    <col min="5654" max="5654" width="2" style="91" customWidth="1"/>
    <col min="5655" max="5655" width="2.85546875" style="91" customWidth="1"/>
    <col min="5656" max="5656" width="3.28515625" style="91" customWidth="1"/>
    <col min="5657" max="5657" width="2" style="91" customWidth="1"/>
    <col min="5658" max="5658" width="2.42578125" style="91" customWidth="1"/>
    <col min="5659" max="5661" width="2.140625" style="91" customWidth="1"/>
    <col min="5662" max="5663" width="3.28515625" style="91" customWidth="1"/>
    <col min="5664" max="5668" width="2.28515625" style="91" customWidth="1"/>
    <col min="5669" max="5669" width="3.28515625" style="91" customWidth="1"/>
    <col min="5670" max="5670" width="2.7109375" style="91" customWidth="1"/>
    <col min="5671" max="5671" width="9.28515625" style="91" bestFit="1" customWidth="1"/>
    <col min="5672" max="5888" width="9.140625" style="91"/>
    <col min="5889" max="5889" width="5.140625" style="91" customWidth="1"/>
    <col min="5890" max="5896" width="2.7109375" style="91" customWidth="1"/>
    <col min="5897" max="5897" width="2.28515625" style="91" customWidth="1"/>
    <col min="5898" max="5898" width="3.28515625" style="91" customWidth="1"/>
    <col min="5899" max="5899" width="3" style="91" customWidth="1"/>
    <col min="5900" max="5900" width="2.7109375" style="91" customWidth="1"/>
    <col min="5901" max="5902" width="3.28515625" style="91" customWidth="1"/>
    <col min="5903" max="5903" width="3.7109375" style="91" customWidth="1"/>
    <col min="5904" max="5904" width="3.85546875" style="91" customWidth="1"/>
    <col min="5905" max="5905" width="4" style="91" customWidth="1"/>
    <col min="5906" max="5906" width="2.7109375" style="91" customWidth="1"/>
    <col min="5907" max="5907" width="3.28515625" style="91" customWidth="1"/>
    <col min="5908" max="5908" width="2.140625" style="91" customWidth="1"/>
    <col min="5909" max="5909" width="3.42578125" style="91" customWidth="1"/>
    <col min="5910" max="5910" width="2" style="91" customWidth="1"/>
    <col min="5911" max="5911" width="2.85546875" style="91" customWidth="1"/>
    <col min="5912" max="5912" width="3.28515625" style="91" customWidth="1"/>
    <col min="5913" max="5913" width="2" style="91" customWidth="1"/>
    <col min="5914" max="5914" width="2.42578125" style="91" customWidth="1"/>
    <col min="5915" max="5917" width="2.140625" style="91" customWidth="1"/>
    <col min="5918" max="5919" width="3.28515625" style="91" customWidth="1"/>
    <col min="5920" max="5924" width="2.28515625" style="91" customWidth="1"/>
    <col min="5925" max="5925" width="3.28515625" style="91" customWidth="1"/>
    <col min="5926" max="5926" width="2.7109375" style="91" customWidth="1"/>
    <col min="5927" max="5927" width="9.28515625" style="91" bestFit="1" customWidth="1"/>
    <col min="5928" max="6144" width="9.140625" style="91"/>
    <col min="6145" max="6145" width="5.140625" style="91" customWidth="1"/>
    <col min="6146" max="6152" width="2.7109375" style="91" customWidth="1"/>
    <col min="6153" max="6153" width="2.28515625" style="91" customWidth="1"/>
    <col min="6154" max="6154" width="3.28515625" style="91" customWidth="1"/>
    <col min="6155" max="6155" width="3" style="91" customWidth="1"/>
    <col min="6156" max="6156" width="2.7109375" style="91" customWidth="1"/>
    <col min="6157" max="6158" width="3.28515625" style="91" customWidth="1"/>
    <col min="6159" max="6159" width="3.7109375" style="91" customWidth="1"/>
    <col min="6160" max="6160" width="3.85546875" style="91" customWidth="1"/>
    <col min="6161" max="6161" width="4" style="91" customWidth="1"/>
    <col min="6162" max="6162" width="2.7109375" style="91" customWidth="1"/>
    <col min="6163" max="6163" width="3.28515625" style="91" customWidth="1"/>
    <col min="6164" max="6164" width="2.140625" style="91" customWidth="1"/>
    <col min="6165" max="6165" width="3.42578125" style="91" customWidth="1"/>
    <col min="6166" max="6166" width="2" style="91" customWidth="1"/>
    <col min="6167" max="6167" width="2.85546875" style="91" customWidth="1"/>
    <col min="6168" max="6168" width="3.28515625" style="91" customWidth="1"/>
    <col min="6169" max="6169" width="2" style="91" customWidth="1"/>
    <col min="6170" max="6170" width="2.42578125" style="91" customWidth="1"/>
    <col min="6171" max="6173" width="2.140625" style="91" customWidth="1"/>
    <col min="6174" max="6175" width="3.28515625" style="91" customWidth="1"/>
    <col min="6176" max="6180" width="2.28515625" style="91" customWidth="1"/>
    <col min="6181" max="6181" width="3.28515625" style="91" customWidth="1"/>
    <col min="6182" max="6182" width="2.7109375" style="91" customWidth="1"/>
    <col min="6183" max="6183" width="9.28515625" style="91" bestFit="1" customWidth="1"/>
    <col min="6184" max="6400" width="9.140625" style="91"/>
    <col min="6401" max="6401" width="5.140625" style="91" customWidth="1"/>
    <col min="6402" max="6408" width="2.7109375" style="91" customWidth="1"/>
    <col min="6409" max="6409" width="2.28515625" style="91" customWidth="1"/>
    <col min="6410" max="6410" width="3.28515625" style="91" customWidth="1"/>
    <col min="6411" max="6411" width="3" style="91" customWidth="1"/>
    <col min="6412" max="6412" width="2.7109375" style="91" customWidth="1"/>
    <col min="6413" max="6414" width="3.28515625" style="91" customWidth="1"/>
    <col min="6415" max="6415" width="3.7109375" style="91" customWidth="1"/>
    <col min="6416" max="6416" width="3.85546875" style="91" customWidth="1"/>
    <col min="6417" max="6417" width="4" style="91" customWidth="1"/>
    <col min="6418" max="6418" width="2.7109375" style="91" customWidth="1"/>
    <col min="6419" max="6419" width="3.28515625" style="91" customWidth="1"/>
    <col min="6420" max="6420" width="2.140625" style="91" customWidth="1"/>
    <col min="6421" max="6421" width="3.42578125" style="91" customWidth="1"/>
    <col min="6422" max="6422" width="2" style="91" customWidth="1"/>
    <col min="6423" max="6423" width="2.85546875" style="91" customWidth="1"/>
    <col min="6424" max="6424" width="3.28515625" style="91" customWidth="1"/>
    <col min="6425" max="6425" width="2" style="91" customWidth="1"/>
    <col min="6426" max="6426" width="2.42578125" style="91" customWidth="1"/>
    <col min="6427" max="6429" width="2.140625" style="91" customWidth="1"/>
    <col min="6430" max="6431" width="3.28515625" style="91" customWidth="1"/>
    <col min="6432" max="6436" width="2.28515625" style="91" customWidth="1"/>
    <col min="6437" max="6437" width="3.28515625" style="91" customWidth="1"/>
    <col min="6438" max="6438" width="2.7109375" style="91" customWidth="1"/>
    <col min="6439" max="6439" width="9.28515625" style="91" bestFit="1" customWidth="1"/>
    <col min="6440" max="6656" width="9.140625" style="91"/>
    <col min="6657" max="6657" width="5.140625" style="91" customWidth="1"/>
    <col min="6658" max="6664" width="2.7109375" style="91" customWidth="1"/>
    <col min="6665" max="6665" width="2.28515625" style="91" customWidth="1"/>
    <col min="6666" max="6666" width="3.28515625" style="91" customWidth="1"/>
    <col min="6667" max="6667" width="3" style="91" customWidth="1"/>
    <col min="6668" max="6668" width="2.7109375" style="91" customWidth="1"/>
    <col min="6669" max="6670" width="3.28515625" style="91" customWidth="1"/>
    <col min="6671" max="6671" width="3.7109375" style="91" customWidth="1"/>
    <col min="6672" max="6672" width="3.85546875" style="91" customWidth="1"/>
    <col min="6673" max="6673" width="4" style="91" customWidth="1"/>
    <col min="6674" max="6674" width="2.7109375" style="91" customWidth="1"/>
    <col min="6675" max="6675" width="3.28515625" style="91" customWidth="1"/>
    <col min="6676" max="6676" width="2.140625" style="91" customWidth="1"/>
    <col min="6677" max="6677" width="3.42578125" style="91" customWidth="1"/>
    <col min="6678" max="6678" width="2" style="91" customWidth="1"/>
    <col min="6679" max="6679" width="2.85546875" style="91" customWidth="1"/>
    <col min="6680" max="6680" width="3.28515625" style="91" customWidth="1"/>
    <col min="6681" max="6681" width="2" style="91" customWidth="1"/>
    <col min="6682" max="6682" width="2.42578125" style="91" customWidth="1"/>
    <col min="6683" max="6685" width="2.140625" style="91" customWidth="1"/>
    <col min="6686" max="6687" width="3.28515625" style="91" customWidth="1"/>
    <col min="6688" max="6692" width="2.28515625" style="91" customWidth="1"/>
    <col min="6693" max="6693" width="3.28515625" style="91" customWidth="1"/>
    <col min="6694" max="6694" width="2.7109375" style="91" customWidth="1"/>
    <col min="6695" max="6695" width="9.28515625" style="91" bestFit="1" customWidth="1"/>
    <col min="6696" max="6912" width="9.140625" style="91"/>
    <col min="6913" max="6913" width="5.140625" style="91" customWidth="1"/>
    <col min="6914" max="6920" width="2.7109375" style="91" customWidth="1"/>
    <col min="6921" max="6921" width="2.28515625" style="91" customWidth="1"/>
    <col min="6922" max="6922" width="3.28515625" style="91" customWidth="1"/>
    <col min="6923" max="6923" width="3" style="91" customWidth="1"/>
    <col min="6924" max="6924" width="2.7109375" style="91" customWidth="1"/>
    <col min="6925" max="6926" width="3.28515625" style="91" customWidth="1"/>
    <col min="6927" max="6927" width="3.7109375" style="91" customWidth="1"/>
    <col min="6928" max="6928" width="3.85546875" style="91" customWidth="1"/>
    <col min="6929" max="6929" width="4" style="91" customWidth="1"/>
    <col min="6930" max="6930" width="2.7109375" style="91" customWidth="1"/>
    <col min="6931" max="6931" width="3.28515625" style="91" customWidth="1"/>
    <col min="6932" max="6932" width="2.140625" style="91" customWidth="1"/>
    <col min="6933" max="6933" width="3.42578125" style="91" customWidth="1"/>
    <col min="6934" max="6934" width="2" style="91" customWidth="1"/>
    <col min="6935" max="6935" width="2.85546875" style="91" customWidth="1"/>
    <col min="6936" max="6936" width="3.28515625" style="91" customWidth="1"/>
    <col min="6937" max="6937" width="2" style="91" customWidth="1"/>
    <col min="6938" max="6938" width="2.42578125" style="91" customWidth="1"/>
    <col min="6939" max="6941" width="2.140625" style="91" customWidth="1"/>
    <col min="6942" max="6943" width="3.28515625" style="91" customWidth="1"/>
    <col min="6944" max="6948" width="2.28515625" style="91" customWidth="1"/>
    <col min="6949" max="6949" width="3.28515625" style="91" customWidth="1"/>
    <col min="6950" max="6950" width="2.7109375" style="91" customWidth="1"/>
    <col min="6951" max="6951" width="9.28515625" style="91" bestFit="1" customWidth="1"/>
    <col min="6952" max="7168" width="9.140625" style="91"/>
    <col min="7169" max="7169" width="5.140625" style="91" customWidth="1"/>
    <col min="7170" max="7176" width="2.7109375" style="91" customWidth="1"/>
    <col min="7177" max="7177" width="2.28515625" style="91" customWidth="1"/>
    <col min="7178" max="7178" width="3.28515625" style="91" customWidth="1"/>
    <col min="7179" max="7179" width="3" style="91" customWidth="1"/>
    <col min="7180" max="7180" width="2.7109375" style="91" customWidth="1"/>
    <col min="7181" max="7182" width="3.28515625" style="91" customWidth="1"/>
    <col min="7183" max="7183" width="3.7109375" style="91" customWidth="1"/>
    <col min="7184" max="7184" width="3.85546875" style="91" customWidth="1"/>
    <col min="7185" max="7185" width="4" style="91" customWidth="1"/>
    <col min="7186" max="7186" width="2.7109375" style="91" customWidth="1"/>
    <col min="7187" max="7187" width="3.28515625" style="91" customWidth="1"/>
    <col min="7188" max="7188" width="2.140625" style="91" customWidth="1"/>
    <col min="7189" max="7189" width="3.42578125" style="91" customWidth="1"/>
    <col min="7190" max="7190" width="2" style="91" customWidth="1"/>
    <col min="7191" max="7191" width="2.85546875" style="91" customWidth="1"/>
    <col min="7192" max="7192" width="3.28515625" style="91" customWidth="1"/>
    <col min="7193" max="7193" width="2" style="91" customWidth="1"/>
    <col min="7194" max="7194" width="2.42578125" style="91" customWidth="1"/>
    <col min="7195" max="7197" width="2.140625" style="91" customWidth="1"/>
    <col min="7198" max="7199" width="3.28515625" style="91" customWidth="1"/>
    <col min="7200" max="7204" width="2.28515625" style="91" customWidth="1"/>
    <col min="7205" max="7205" width="3.28515625" style="91" customWidth="1"/>
    <col min="7206" max="7206" width="2.7109375" style="91" customWidth="1"/>
    <col min="7207" max="7207" width="9.28515625" style="91" bestFit="1" customWidth="1"/>
    <col min="7208" max="7424" width="9.140625" style="91"/>
    <col min="7425" max="7425" width="5.140625" style="91" customWidth="1"/>
    <col min="7426" max="7432" width="2.7109375" style="91" customWidth="1"/>
    <col min="7433" max="7433" width="2.28515625" style="91" customWidth="1"/>
    <col min="7434" max="7434" width="3.28515625" style="91" customWidth="1"/>
    <col min="7435" max="7435" width="3" style="91" customWidth="1"/>
    <col min="7436" max="7436" width="2.7109375" style="91" customWidth="1"/>
    <col min="7437" max="7438" width="3.28515625" style="91" customWidth="1"/>
    <col min="7439" max="7439" width="3.7109375" style="91" customWidth="1"/>
    <col min="7440" max="7440" width="3.85546875" style="91" customWidth="1"/>
    <col min="7441" max="7441" width="4" style="91" customWidth="1"/>
    <col min="7442" max="7442" width="2.7109375" style="91" customWidth="1"/>
    <col min="7443" max="7443" width="3.28515625" style="91" customWidth="1"/>
    <col min="7444" max="7444" width="2.140625" style="91" customWidth="1"/>
    <col min="7445" max="7445" width="3.42578125" style="91" customWidth="1"/>
    <col min="7446" max="7446" width="2" style="91" customWidth="1"/>
    <col min="7447" max="7447" width="2.85546875" style="91" customWidth="1"/>
    <col min="7448" max="7448" width="3.28515625" style="91" customWidth="1"/>
    <col min="7449" max="7449" width="2" style="91" customWidth="1"/>
    <col min="7450" max="7450" width="2.42578125" style="91" customWidth="1"/>
    <col min="7451" max="7453" width="2.140625" style="91" customWidth="1"/>
    <col min="7454" max="7455" width="3.28515625" style="91" customWidth="1"/>
    <col min="7456" max="7460" width="2.28515625" style="91" customWidth="1"/>
    <col min="7461" max="7461" width="3.28515625" style="91" customWidth="1"/>
    <col min="7462" max="7462" width="2.7109375" style="91" customWidth="1"/>
    <col min="7463" max="7463" width="9.28515625" style="91" bestFit="1" customWidth="1"/>
    <col min="7464" max="7680" width="9.140625" style="91"/>
    <col min="7681" max="7681" width="5.140625" style="91" customWidth="1"/>
    <col min="7682" max="7688" width="2.7109375" style="91" customWidth="1"/>
    <col min="7689" max="7689" width="2.28515625" style="91" customWidth="1"/>
    <col min="7690" max="7690" width="3.28515625" style="91" customWidth="1"/>
    <col min="7691" max="7691" width="3" style="91" customWidth="1"/>
    <col min="7692" max="7692" width="2.7109375" style="91" customWidth="1"/>
    <col min="7693" max="7694" width="3.28515625" style="91" customWidth="1"/>
    <col min="7695" max="7695" width="3.7109375" style="91" customWidth="1"/>
    <col min="7696" max="7696" width="3.85546875" style="91" customWidth="1"/>
    <col min="7697" max="7697" width="4" style="91" customWidth="1"/>
    <col min="7698" max="7698" width="2.7109375" style="91" customWidth="1"/>
    <col min="7699" max="7699" width="3.28515625" style="91" customWidth="1"/>
    <col min="7700" max="7700" width="2.140625" style="91" customWidth="1"/>
    <col min="7701" max="7701" width="3.42578125" style="91" customWidth="1"/>
    <col min="7702" max="7702" width="2" style="91" customWidth="1"/>
    <col min="7703" max="7703" width="2.85546875" style="91" customWidth="1"/>
    <col min="7704" max="7704" width="3.28515625" style="91" customWidth="1"/>
    <col min="7705" max="7705" width="2" style="91" customWidth="1"/>
    <col min="7706" max="7706" width="2.42578125" style="91" customWidth="1"/>
    <col min="7707" max="7709" width="2.140625" style="91" customWidth="1"/>
    <col min="7710" max="7711" width="3.28515625" style="91" customWidth="1"/>
    <col min="7712" max="7716" width="2.28515625" style="91" customWidth="1"/>
    <col min="7717" max="7717" width="3.28515625" style="91" customWidth="1"/>
    <col min="7718" max="7718" width="2.7109375" style="91" customWidth="1"/>
    <col min="7719" max="7719" width="9.28515625" style="91" bestFit="1" customWidth="1"/>
    <col min="7720" max="7936" width="9.140625" style="91"/>
    <col min="7937" max="7937" width="5.140625" style="91" customWidth="1"/>
    <col min="7938" max="7944" width="2.7109375" style="91" customWidth="1"/>
    <col min="7945" max="7945" width="2.28515625" style="91" customWidth="1"/>
    <col min="7946" max="7946" width="3.28515625" style="91" customWidth="1"/>
    <col min="7947" max="7947" width="3" style="91" customWidth="1"/>
    <col min="7948" max="7948" width="2.7109375" style="91" customWidth="1"/>
    <col min="7949" max="7950" width="3.28515625" style="91" customWidth="1"/>
    <col min="7951" max="7951" width="3.7109375" style="91" customWidth="1"/>
    <col min="7952" max="7952" width="3.85546875" style="91" customWidth="1"/>
    <col min="7953" max="7953" width="4" style="91" customWidth="1"/>
    <col min="7954" max="7954" width="2.7109375" style="91" customWidth="1"/>
    <col min="7955" max="7955" width="3.28515625" style="91" customWidth="1"/>
    <col min="7956" max="7956" width="2.140625" style="91" customWidth="1"/>
    <col min="7957" max="7957" width="3.42578125" style="91" customWidth="1"/>
    <col min="7958" max="7958" width="2" style="91" customWidth="1"/>
    <col min="7959" max="7959" width="2.85546875" style="91" customWidth="1"/>
    <col min="7960" max="7960" width="3.28515625" style="91" customWidth="1"/>
    <col min="7961" max="7961" width="2" style="91" customWidth="1"/>
    <col min="7962" max="7962" width="2.42578125" style="91" customWidth="1"/>
    <col min="7963" max="7965" width="2.140625" style="91" customWidth="1"/>
    <col min="7966" max="7967" width="3.28515625" style="91" customWidth="1"/>
    <col min="7968" max="7972" width="2.28515625" style="91" customWidth="1"/>
    <col min="7973" max="7973" width="3.28515625" style="91" customWidth="1"/>
    <col min="7974" max="7974" width="2.7109375" style="91" customWidth="1"/>
    <col min="7975" max="7975" width="9.28515625" style="91" bestFit="1" customWidth="1"/>
    <col min="7976" max="8192" width="9.140625" style="91"/>
    <col min="8193" max="8193" width="5.140625" style="91" customWidth="1"/>
    <col min="8194" max="8200" width="2.7109375" style="91" customWidth="1"/>
    <col min="8201" max="8201" width="2.28515625" style="91" customWidth="1"/>
    <col min="8202" max="8202" width="3.28515625" style="91" customWidth="1"/>
    <col min="8203" max="8203" width="3" style="91" customWidth="1"/>
    <col min="8204" max="8204" width="2.7109375" style="91" customWidth="1"/>
    <col min="8205" max="8206" width="3.28515625" style="91" customWidth="1"/>
    <col min="8207" max="8207" width="3.7109375" style="91" customWidth="1"/>
    <col min="8208" max="8208" width="3.85546875" style="91" customWidth="1"/>
    <col min="8209" max="8209" width="4" style="91" customWidth="1"/>
    <col min="8210" max="8210" width="2.7109375" style="91" customWidth="1"/>
    <col min="8211" max="8211" width="3.28515625" style="91" customWidth="1"/>
    <col min="8212" max="8212" width="2.140625" style="91" customWidth="1"/>
    <col min="8213" max="8213" width="3.42578125" style="91" customWidth="1"/>
    <col min="8214" max="8214" width="2" style="91" customWidth="1"/>
    <col min="8215" max="8215" width="2.85546875" style="91" customWidth="1"/>
    <col min="8216" max="8216" width="3.28515625" style="91" customWidth="1"/>
    <col min="8217" max="8217" width="2" style="91" customWidth="1"/>
    <col min="8218" max="8218" width="2.42578125" style="91" customWidth="1"/>
    <col min="8219" max="8221" width="2.140625" style="91" customWidth="1"/>
    <col min="8222" max="8223" width="3.28515625" style="91" customWidth="1"/>
    <col min="8224" max="8228" width="2.28515625" style="91" customWidth="1"/>
    <col min="8229" max="8229" width="3.28515625" style="91" customWidth="1"/>
    <col min="8230" max="8230" width="2.7109375" style="91" customWidth="1"/>
    <col min="8231" max="8231" width="9.28515625" style="91" bestFit="1" customWidth="1"/>
    <col min="8232" max="8448" width="9.140625" style="91"/>
    <col min="8449" max="8449" width="5.140625" style="91" customWidth="1"/>
    <col min="8450" max="8456" width="2.7109375" style="91" customWidth="1"/>
    <col min="8457" max="8457" width="2.28515625" style="91" customWidth="1"/>
    <col min="8458" max="8458" width="3.28515625" style="91" customWidth="1"/>
    <col min="8459" max="8459" width="3" style="91" customWidth="1"/>
    <col min="8460" max="8460" width="2.7109375" style="91" customWidth="1"/>
    <col min="8461" max="8462" width="3.28515625" style="91" customWidth="1"/>
    <col min="8463" max="8463" width="3.7109375" style="91" customWidth="1"/>
    <col min="8464" max="8464" width="3.85546875" style="91" customWidth="1"/>
    <col min="8465" max="8465" width="4" style="91" customWidth="1"/>
    <col min="8466" max="8466" width="2.7109375" style="91" customWidth="1"/>
    <col min="8467" max="8467" width="3.28515625" style="91" customWidth="1"/>
    <col min="8468" max="8468" width="2.140625" style="91" customWidth="1"/>
    <col min="8469" max="8469" width="3.42578125" style="91" customWidth="1"/>
    <col min="8470" max="8470" width="2" style="91" customWidth="1"/>
    <col min="8471" max="8471" width="2.85546875" style="91" customWidth="1"/>
    <col min="8472" max="8472" width="3.28515625" style="91" customWidth="1"/>
    <col min="8473" max="8473" width="2" style="91" customWidth="1"/>
    <col min="8474" max="8474" width="2.42578125" style="91" customWidth="1"/>
    <col min="8475" max="8477" width="2.140625" style="91" customWidth="1"/>
    <col min="8478" max="8479" width="3.28515625" style="91" customWidth="1"/>
    <col min="8480" max="8484" width="2.28515625" style="91" customWidth="1"/>
    <col min="8485" max="8485" width="3.28515625" style="91" customWidth="1"/>
    <col min="8486" max="8486" width="2.7109375" style="91" customWidth="1"/>
    <col min="8487" max="8487" width="9.28515625" style="91" bestFit="1" customWidth="1"/>
    <col min="8488" max="8704" width="9.140625" style="91"/>
    <col min="8705" max="8705" width="5.140625" style="91" customWidth="1"/>
    <col min="8706" max="8712" width="2.7109375" style="91" customWidth="1"/>
    <col min="8713" max="8713" width="2.28515625" style="91" customWidth="1"/>
    <col min="8714" max="8714" width="3.28515625" style="91" customWidth="1"/>
    <col min="8715" max="8715" width="3" style="91" customWidth="1"/>
    <col min="8716" max="8716" width="2.7109375" style="91" customWidth="1"/>
    <col min="8717" max="8718" width="3.28515625" style="91" customWidth="1"/>
    <col min="8719" max="8719" width="3.7109375" style="91" customWidth="1"/>
    <col min="8720" max="8720" width="3.85546875" style="91" customWidth="1"/>
    <col min="8721" max="8721" width="4" style="91" customWidth="1"/>
    <col min="8722" max="8722" width="2.7109375" style="91" customWidth="1"/>
    <col min="8723" max="8723" width="3.28515625" style="91" customWidth="1"/>
    <col min="8724" max="8724" width="2.140625" style="91" customWidth="1"/>
    <col min="8725" max="8725" width="3.42578125" style="91" customWidth="1"/>
    <col min="8726" max="8726" width="2" style="91" customWidth="1"/>
    <col min="8727" max="8727" width="2.85546875" style="91" customWidth="1"/>
    <col min="8728" max="8728" width="3.28515625" style="91" customWidth="1"/>
    <col min="8729" max="8729" width="2" style="91" customWidth="1"/>
    <col min="8730" max="8730" width="2.42578125" style="91" customWidth="1"/>
    <col min="8731" max="8733" width="2.140625" style="91" customWidth="1"/>
    <col min="8734" max="8735" width="3.28515625" style="91" customWidth="1"/>
    <col min="8736" max="8740" width="2.28515625" style="91" customWidth="1"/>
    <col min="8741" max="8741" width="3.28515625" style="91" customWidth="1"/>
    <col min="8742" max="8742" width="2.7109375" style="91" customWidth="1"/>
    <col min="8743" max="8743" width="9.28515625" style="91" bestFit="1" customWidth="1"/>
    <col min="8744" max="8960" width="9.140625" style="91"/>
    <col min="8961" max="8961" width="5.140625" style="91" customWidth="1"/>
    <col min="8962" max="8968" width="2.7109375" style="91" customWidth="1"/>
    <col min="8969" max="8969" width="2.28515625" style="91" customWidth="1"/>
    <col min="8970" max="8970" width="3.28515625" style="91" customWidth="1"/>
    <col min="8971" max="8971" width="3" style="91" customWidth="1"/>
    <col min="8972" max="8972" width="2.7109375" style="91" customWidth="1"/>
    <col min="8973" max="8974" width="3.28515625" style="91" customWidth="1"/>
    <col min="8975" max="8975" width="3.7109375" style="91" customWidth="1"/>
    <col min="8976" max="8976" width="3.85546875" style="91" customWidth="1"/>
    <col min="8977" max="8977" width="4" style="91" customWidth="1"/>
    <col min="8978" max="8978" width="2.7109375" style="91" customWidth="1"/>
    <col min="8979" max="8979" width="3.28515625" style="91" customWidth="1"/>
    <col min="8980" max="8980" width="2.140625" style="91" customWidth="1"/>
    <col min="8981" max="8981" width="3.42578125" style="91" customWidth="1"/>
    <col min="8982" max="8982" width="2" style="91" customWidth="1"/>
    <col min="8983" max="8983" width="2.85546875" style="91" customWidth="1"/>
    <col min="8984" max="8984" width="3.28515625" style="91" customWidth="1"/>
    <col min="8985" max="8985" width="2" style="91" customWidth="1"/>
    <col min="8986" max="8986" width="2.42578125" style="91" customWidth="1"/>
    <col min="8987" max="8989" width="2.140625" style="91" customWidth="1"/>
    <col min="8990" max="8991" width="3.28515625" style="91" customWidth="1"/>
    <col min="8992" max="8996" width="2.28515625" style="91" customWidth="1"/>
    <col min="8997" max="8997" width="3.28515625" style="91" customWidth="1"/>
    <col min="8998" max="8998" width="2.7109375" style="91" customWidth="1"/>
    <col min="8999" max="8999" width="9.28515625" style="91" bestFit="1" customWidth="1"/>
    <col min="9000" max="9216" width="9.140625" style="91"/>
    <col min="9217" max="9217" width="5.140625" style="91" customWidth="1"/>
    <col min="9218" max="9224" width="2.7109375" style="91" customWidth="1"/>
    <col min="9225" max="9225" width="2.28515625" style="91" customWidth="1"/>
    <col min="9226" max="9226" width="3.28515625" style="91" customWidth="1"/>
    <col min="9227" max="9227" width="3" style="91" customWidth="1"/>
    <col min="9228" max="9228" width="2.7109375" style="91" customWidth="1"/>
    <col min="9229" max="9230" width="3.28515625" style="91" customWidth="1"/>
    <col min="9231" max="9231" width="3.7109375" style="91" customWidth="1"/>
    <col min="9232" max="9232" width="3.85546875" style="91" customWidth="1"/>
    <col min="9233" max="9233" width="4" style="91" customWidth="1"/>
    <col min="9234" max="9234" width="2.7109375" style="91" customWidth="1"/>
    <col min="9235" max="9235" width="3.28515625" style="91" customWidth="1"/>
    <col min="9236" max="9236" width="2.140625" style="91" customWidth="1"/>
    <col min="9237" max="9237" width="3.42578125" style="91" customWidth="1"/>
    <col min="9238" max="9238" width="2" style="91" customWidth="1"/>
    <col min="9239" max="9239" width="2.85546875" style="91" customWidth="1"/>
    <col min="9240" max="9240" width="3.28515625" style="91" customWidth="1"/>
    <col min="9241" max="9241" width="2" style="91" customWidth="1"/>
    <col min="9242" max="9242" width="2.42578125" style="91" customWidth="1"/>
    <col min="9243" max="9245" width="2.140625" style="91" customWidth="1"/>
    <col min="9246" max="9247" width="3.28515625" style="91" customWidth="1"/>
    <col min="9248" max="9252" width="2.28515625" style="91" customWidth="1"/>
    <col min="9253" max="9253" width="3.28515625" style="91" customWidth="1"/>
    <col min="9254" max="9254" width="2.7109375" style="91" customWidth="1"/>
    <col min="9255" max="9255" width="9.28515625" style="91" bestFit="1" customWidth="1"/>
    <col min="9256" max="9472" width="9.140625" style="91"/>
    <col min="9473" max="9473" width="5.140625" style="91" customWidth="1"/>
    <col min="9474" max="9480" width="2.7109375" style="91" customWidth="1"/>
    <col min="9481" max="9481" width="2.28515625" style="91" customWidth="1"/>
    <col min="9482" max="9482" width="3.28515625" style="91" customWidth="1"/>
    <col min="9483" max="9483" width="3" style="91" customWidth="1"/>
    <col min="9484" max="9484" width="2.7109375" style="91" customWidth="1"/>
    <col min="9485" max="9486" width="3.28515625" style="91" customWidth="1"/>
    <col min="9487" max="9487" width="3.7109375" style="91" customWidth="1"/>
    <col min="9488" max="9488" width="3.85546875" style="91" customWidth="1"/>
    <col min="9489" max="9489" width="4" style="91" customWidth="1"/>
    <col min="9490" max="9490" width="2.7109375" style="91" customWidth="1"/>
    <col min="9491" max="9491" width="3.28515625" style="91" customWidth="1"/>
    <col min="9492" max="9492" width="2.140625" style="91" customWidth="1"/>
    <col min="9493" max="9493" width="3.42578125" style="91" customWidth="1"/>
    <col min="9494" max="9494" width="2" style="91" customWidth="1"/>
    <col min="9495" max="9495" width="2.85546875" style="91" customWidth="1"/>
    <col min="9496" max="9496" width="3.28515625" style="91" customWidth="1"/>
    <col min="9497" max="9497" width="2" style="91" customWidth="1"/>
    <col min="9498" max="9498" width="2.42578125" style="91" customWidth="1"/>
    <col min="9499" max="9501" width="2.140625" style="91" customWidth="1"/>
    <col min="9502" max="9503" width="3.28515625" style="91" customWidth="1"/>
    <col min="9504" max="9508" width="2.28515625" style="91" customWidth="1"/>
    <col min="9509" max="9509" width="3.28515625" style="91" customWidth="1"/>
    <col min="9510" max="9510" width="2.7109375" style="91" customWidth="1"/>
    <col min="9511" max="9511" width="9.28515625" style="91" bestFit="1" customWidth="1"/>
    <col min="9512" max="9728" width="9.140625" style="91"/>
    <col min="9729" max="9729" width="5.140625" style="91" customWidth="1"/>
    <col min="9730" max="9736" width="2.7109375" style="91" customWidth="1"/>
    <col min="9737" max="9737" width="2.28515625" style="91" customWidth="1"/>
    <col min="9738" max="9738" width="3.28515625" style="91" customWidth="1"/>
    <col min="9739" max="9739" width="3" style="91" customWidth="1"/>
    <col min="9740" max="9740" width="2.7109375" style="91" customWidth="1"/>
    <col min="9741" max="9742" width="3.28515625" style="91" customWidth="1"/>
    <col min="9743" max="9743" width="3.7109375" style="91" customWidth="1"/>
    <col min="9744" max="9744" width="3.85546875" style="91" customWidth="1"/>
    <col min="9745" max="9745" width="4" style="91" customWidth="1"/>
    <col min="9746" max="9746" width="2.7109375" style="91" customWidth="1"/>
    <col min="9747" max="9747" width="3.28515625" style="91" customWidth="1"/>
    <col min="9748" max="9748" width="2.140625" style="91" customWidth="1"/>
    <col min="9749" max="9749" width="3.42578125" style="91" customWidth="1"/>
    <col min="9750" max="9750" width="2" style="91" customWidth="1"/>
    <col min="9751" max="9751" width="2.85546875" style="91" customWidth="1"/>
    <col min="9752" max="9752" width="3.28515625" style="91" customWidth="1"/>
    <col min="9753" max="9753" width="2" style="91" customWidth="1"/>
    <col min="9754" max="9754" width="2.42578125" style="91" customWidth="1"/>
    <col min="9755" max="9757" width="2.140625" style="91" customWidth="1"/>
    <col min="9758" max="9759" width="3.28515625" style="91" customWidth="1"/>
    <col min="9760" max="9764" width="2.28515625" style="91" customWidth="1"/>
    <col min="9765" max="9765" width="3.28515625" style="91" customWidth="1"/>
    <col min="9766" max="9766" width="2.7109375" style="91" customWidth="1"/>
    <col min="9767" max="9767" width="9.28515625" style="91" bestFit="1" customWidth="1"/>
    <col min="9768" max="9984" width="9.140625" style="91"/>
    <col min="9985" max="9985" width="5.140625" style="91" customWidth="1"/>
    <col min="9986" max="9992" width="2.7109375" style="91" customWidth="1"/>
    <col min="9993" max="9993" width="2.28515625" style="91" customWidth="1"/>
    <col min="9994" max="9994" width="3.28515625" style="91" customWidth="1"/>
    <col min="9995" max="9995" width="3" style="91" customWidth="1"/>
    <col min="9996" max="9996" width="2.7109375" style="91" customWidth="1"/>
    <col min="9997" max="9998" width="3.28515625" style="91" customWidth="1"/>
    <col min="9999" max="9999" width="3.7109375" style="91" customWidth="1"/>
    <col min="10000" max="10000" width="3.85546875" style="91" customWidth="1"/>
    <col min="10001" max="10001" width="4" style="91" customWidth="1"/>
    <col min="10002" max="10002" width="2.7109375" style="91" customWidth="1"/>
    <col min="10003" max="10003" width="3.28515625" style="91" customWidth="1"/>
    <col min="10004" max="10004" width="2.140625" style="91" customWidth="1"/>
    <col min="10005" max="10005" width="3.42578125" style="91" customWidth="1"/>
    <col min="10006" max="10006" width="2" style="91" customWidth="1"/>
    <col min="10007" max="10007" width="2.85546875" style="91" customWidth="1"/>
    <col min="10008" max="10008" width="3.28515625" style="91" customWidth="1"/>
    <col min="10009" max="10009" width="2" style="91" customWidth="1"/>
    <col min="10010" max="10010" width="2.42578125" style="91" customWidth="1"/>
    <col min="10011" max="10013" width="2.140625" style="91" customWidth="1"/>
    <col min="10014" max="10015" width="3.28515625" style="91" customWidth="1"/>
    <col min="10016" max="10020" width="2.28515625" style="91" customWidth="1"/>
    <col min="10021" max="10021" width="3.28515625" style="91" customWidth="1"/>
    <col min="10022" max="10022" width="2.7109375" style="91" customWidth="1"/>
    <col min="10023" max="10023" width="9.28515625" style="91" bestFit="1" customWidth="1"/>
    <col min="10024" max="10240" width="9.140625" style="91"/>
    <col min="10241" max="10241" width="5.140625" style="91" customWidth="1"/>
    <col min="10242" max="10248" width="2.7109375" style="91" customWidth="1"/>
    <col min="10249" max="10249" width="2.28515625" style="91" customWidth="1"/>
    <col min="10250" max="10250" width="3.28515625" style="91" customWidth="1"/>
    <col min="10251" max="10251" width="3" style="91" customWidth="1"/>
    <col min="10252" max="10252" width="2.7109375" style="91" customWidth="1"/>
    <col min="10253" max="10254" width="3.28515625" style="91" customWidth="1"/>
    <col min="10255" max="10255" width="3.7109375" style="91" customWidth="1"/>
    <col min="10256" max="10256" width="3.85546875" style="91" customWidth="1"/>
    <col min="10257" max="10257" width="4" style="91" customWidth="1"/>
    <col min="10258" max="10258" width="2.7109375" style="91" customWidth="1"/>
    <col min="10259" max="10259" width="3.28515625" style="91" customWidth="1"/>
    <col min="10260" max="10260" width="2.140625" style="91" customWidth="1"/>
    <col min="10261" max="10261" width="3.42578125" style="91" customWidth="1"/>
    <col min="10262" max="10262" width="2" style="91" customWidth="1"/>
    <col min="10263" max="10263" width="2.85546875" style="91" customWidth="1"/>
    <col min="10264" max="10264" width="3.28515625" style="91" customWidth="1"/>
    <col min="10265" max="10265" width="2" style="91" customWidth="1"/>
    <col min="10266" max="10266" width="2.42578125" style="91" customWidth="1"/>
    <col min="10267" max="10269" width="2.140625" style="91" customWidth="1"/>
    <col min="10270" max="10271" width="3.28515625" style="91" customWidth="1"/>
    <col min="10272" max="10276" width="2.28515625" style="91" customWidth="1"/>
    <col min="10277" max="10277" width="3.28515625" style="91" customWidth="1"/>
    <col min="10278" max="10278" width="2.7109375" style="91" customWidth="1"/>
    <col min="10279" max="10279" width="9.28515625" style="91" bestFit="1" customWidth="1"/>
    <col min="10280" max="10496" width="9.140625" style="91"/>
    <col min="10497" max="10497" width="5.140625" style="91" customWidth="1"/>
    <col min="10498" max="10504" width="2.7109375" style="91" customWidth="1"/>
    <col min="10505" max="10505" width="2.28515625" style="91" customWidth="1"/>
    <col min="10506" max="10506" width="3.28515625" style="91" customWidth="1"/>
    <col min="10507" max="10507" width="3" style="91" customWidth="1"/>
    <col min="10508" max="10508" width="2.7109375" style="91" customWidth="1"/>
    <col min="10509" max="10510" width="3.28515625" style="91" customWidth="1"/>
    <col min="10511" max="10511" width="3.7109375" style="91" customWidth="1"/>
    <col min="10512" max="10512" width="3.85546875" style="91" customWidth="1"/>
    <col min="10513" max="10513" width="4" style="91" customWidth="1"/>
    <col min="10514" max="10514" width="2.7109375" style="91" customWidth="1"/>
    <col min="10515" max="10515" width="3.28515625" style="91" customWidth="1"/>
    <col min="10516" max="10516" width="2.140625" style="91" customWidth="1"/>
    <col min="10517" max="10517" width="3.42578125" style="91" customWidth="1"/>
    <col min="10518" max="10518" width="2" style="91" customWidth="1"/>
    <col min="10519" max="10519" width="2.85546875" style="91" customWidth="1"/>
    <col min="10520" max="10520" width="3.28515625" style="91" customWidth="1"/>
    <col min="10521" max="10521" width="2" style="91" customWidth="1"/>
    <col min="10522" max="10522" width="2.42578125" style="91" customWidth="1"/>
    <col min="10523" max="10525" width="2.140625" style="91" customWidth="1"/>
    <col min="10526" max="10527" width="3.28515625" style="91" customWidth="1"/>
    <col min="10528" max="10532" width="2.28515625" style="91" customWidth="1"/>
    <col min="10533" max="10533" width="3.28515625" style="91" customWidth="1"/>
    <col min="10534" max="10534" width="2.7109375" style="91" customWidth="1"/>
    <col min="10535" max="10535" width="9.28515625" style="91" bestFit="1" customWidth="1"/>
    <col min="10536" max="10752" width="9.140625" style="91"/>
    <col min="10753" max="10753" width="5.140625" style="91" customWidth="1"/>
    <col min="10754" max="10760" width="2.7109375" style="91" customWidth="1"/>
    <col min="10761" max="10761" width="2.28515625" style="91" customWidth="1"/>
    <col min="10762" max="10762" width="3.28515625" style="91" customWidth="1"/>
    <col min="10763" max="10763" width="3" style="91" customWidth="1"/>
    <col min="10764" max="10764" width="2.7109375" style="91" customWidth="1"/>
    <col min="10765" max="10766" width="3.28515625" style="91" customWidth="1"/>
    <col min="10767" max="10767" width="3.7109375" style="91" customWidth="1"/>
    <col min="10768" max="10768" width="3.85546875" style="91" customWidth="1"/>
    <col min="10769" max="10769" width="4" style="91" customWidth="1"/>
    <col min="10770" max="10770" width="2.7109375" style="91" customWidth="1"/>
    <col min="10771" max="10771" width="3.28515625" style="91" customWidth="1"/>
    <col min="10772" max="10772" width="2.140625" style="91" customWidth="1"/>
    <col min="10773" max="10773" width="3.42578125" style="91" customWidth="1"/>
    <col min="10774" max="10774" width="2" style="91" customWidth="1"/>
    <col min="10775" max="10775" width="2.85546875" style="91" customWidth="1"/>
    <col min="10776" max="10776" width="3.28515625" style="91" customWidth="1"/>
    <col min="10777" max="10777" width="2" style="91" customWidth="1"/>
    <col min="10778" max="10778" width="2.42578125" style="91" customWidth="1"/>
    <col min="10779" max="10781" width="2.140625" style="91" customWidth="1"/>
    <col min="10782" max="10783" width="3.28515625" style="91" customWidth="1"/>
    <col min="10784" max="10788" width="2.28515625" style="91" customWidth="1"/>
    <col min="10789" max="10789" width="3.28515625" style="91" customWidth="1"/>
    <col min="10790" max="10790" width="2.7109375" style="91" customWidth="1"/>
    <col min="10791" max="10791" width="9.28515625" style="91" bestFit="1" customWidth="1"/>
    <col min="10792" max="11008" width="9.140625" style="91"/>
    <col min="11009" max="11009" width="5.140625" style="91" customWidth="1"/>
    <col min="11010" max="11016" width="2.7109375" style="91" customWidth="1"/>
    <col min="11017" max="11017" width="2.28515625" style="91" customWidth="1"/>
    <col min="11018" max="11018" width="3.28515625" style="91" customWidth="1"/>
    <col min="11019" max="11019" width="3" style="91" customWidth="1"/>
    <col min="11020" max="11020" width="2.7109375" style="91" customWidth="1"/>
    <col min="11021" max="11022" width="3.28515625" style="91" customWidth="1"/>
    <col min="11023" max="11023" width="3.7109375" style="91" customWidth="1"/>
    <col min="11024" max="11024" width="3.85546875" style="91" customWidth="1"/>
    <col min="11025" max="11025" width="4" style="91" customWidth="1"/>
    <col min="11026" max="11026" width="2.7109375" style="91" customWidth="1"/>
    <col min="11027" max="11027" width="3.28515625" style="91" customWidth="1"/>
    <col min="11028" max="11028" width="2.140625" style="91" customWidth="1"/>
    <col min="11029" max="11029" width="3.42578125" style="91" customWidth="1"/>
    <col min="11030" max="11030" width="2" style="91" customWidth="1"/>
    <col min="11031" max="11031" width="2.85546875" style="91" customWidth="1"/>
    <col min="11032" max="11032" width="3.28515625" style="91" customWidth="1"/>
    <col min="11033" max="11033" width="2" style="91" customWidth="1"/>
    <col min="11034" max="11034" width="2.42578125" style="91" customWidth="1"/>
    <col min="11035" max="11037" width="2.140625" style="91" customWidth="1"/>
    <col min="11038" max="11039" width="3.28515625" style="91" customWidth="1"/>
    <col min="11040" max="11044" width="2.28515625" style="91" customWidth="1"/>
    <col min="11045" max="11045" width="3.28515625" style="91" customWidth="1"/>
    <col min="11046" max="11046" width="2.7109375" style="91" customWidth="1"/>
    <col min="11047" max="11047" width="9.28515625" style="91" bestFit="1" customWidth="1"/>
    <col min="11048" max="11264" width="9.140625" style="91"/>
    <col min="11265" max="11265" width="5.140625" style="91" customWidth="1"/>
    <col min="11266" max="11272" width="2.7109375" style="91" customWidth="1"/>
    <col min="11273" max="11273" width="2.28515625" style="91" customWidth="1"/>
    <col min="11274" max="11274" width="3.28515625" style="91" customWidth="1"/>
    <col min="11275" max="11275" width="3" style="91" customWidth="1"/>
    <col min="11276" max="11276" width="2.7109375" style="91" customWidth="1"/>
    <col min="11277" max="11278" width="3.28515625" style="91" customWidth="1"/>
    <col min="11279" max="11279" width="3.7109375" style="91" customWidth="1"/>
    <col min="11280" max="11280" width="3.85546875" style="91" customWidth="1"/>
    <col min="11281" max="11281" width="4" style="91" customWidth="1"/>
    <col min="11282" max="11282" width="2.7109375" style="91" customWidth="1"/>
    <col min="11283" max="11283" width="3.28515625" style="91" customWidth="1"/>
    <col min="11284" max="11284" width="2.140625" style="91" customWidth="1"/>
    <col min="11285" max="11285" width="3.42578125" style="91" customWidth="1"/>
    <col min="11286" max="11286" width="2" style="91" customWidth="1"/>
    <col min="11287" max="11287" width="2.85546875" style="91" customWidth="1"/>
    <col min="11288" max="11288" width="3.28515625" style="91" customWidth="1"/>
    <col min="11289" max="11289" width="2" style="91" customWidth="1"/>
    <col min="11290" max="11290" width="2.42578125" style="91" customWidth="1"/>
    <col min="11291" max="11293" width="2.140625" style="91" customWidth="1"/>
    <col min="11294" max="11295" width="3.28515625" style="91" customWidth="1"/>
    <col min="11296" max="11300" width="2.28515625" style="91" customWidth="1"/>
    <col min="11301" max="11301" width="3.28515625" style="91" customWidth="1"/>
    <col min="11302" max="11302" width="2.7109375" style="91" customWidth="1"/>
    <col min="11303" max="11303" width="9.28515625" style="91" bestFit="1" customWidth="1"/>
    <col min="11304" max="11520" width="9.140625" style="91"/>
    <col min="11521" max="11521" width="5.140625" style="91" customWidth="1"/>
    <col min="11522" max="11528" width="2.7109375" style="91" customWidth="1"/>
    <col min="11529" max="11529" width="2.28515625" style="91" customWidth="1"/>
    <col min="11530" max="11530" width="3.28515625" style="91" customWidth="1"/>
    <col min="11531" max="11531" width="3" style="91" customWidth="1"/>
    <col min="11532" max="11532" width="2.7109375" style="91" customWidth="1"/>
    <col min="11533" max="11534" width="3.28515625" style="91" customWidth="1"/>
    <col min="11535" max="11535" width="3.7109375" style="91" customWidth="1"/>
    <col min="11536" max="11536" width="3.85546875" style="91" customWidth="1"/>
    <col min="11537" max="11537" width="4" style="91" customWidth="1"/>
    <col min="11538" max="11538" width="2.7109375" style="91" customWidth="1"/>
    <col min="11539" max="11539" width="3.28515625" style="91" customWidth="1"/>
    <col min="11540" max="11540" width="2.140625" style="91" customWidth="1"/>
    <col min="11541" max="11541" width="3.42578125" style="91" customWidth="1"/>
    <col min="11542" max="11542" width="2" style="91" customWidth="1"/>
    <col min="11543" max="11543" width="2.85546875" style="91" customWidth="1"/>
    <col min="11544" max="11544" width="3.28515625" style="91" customWidth="1"/>
    <col min="11545" max="11545" width="2" style="91" customWidth="1"/>
    <col min="11546" max="11546" width="2.42578125" style="91" customWidth="1"/>
    <col min="11547" max="11549" width="2.140625" style="91" customWidth="1"/>
    <col min="11550" max="11551" width="3.28515625" style="91" customWidth="1"/>
    <col min="11552" max="11556" width="2.28515625" style="91" customWidth="1"/>
    <col min="11557" max="11557" width="3.28515625" style="91" customWidth="1"/>
    <col min="11558" max="11558" width="2.7109375" style="91" customWidth="1"/>
    <col min="11559" max="11559" width="9.28515625" style="91" bestFit="1" customWidth="1"/>
    <col min="11560" max="11776" width="9.140625" style="91"/>
    <col min="11777" max="11777" width="5.140625" style="91" customWidth="1"/>
    <col min="11778" max="11784" width="2.7109375" style="91" customWidth="1"/>
    <col min="11785" max="11785" width="2.28515625" style="91" customWidth="1"/>
    <col min="11786" max="11786" width="3.28515625" style="91" customWidth="1"/>
    <col min="11787" max="11787" width="3" style="91" customWidth="1"/>
    <col min="11788" max="11788" width="2.7109375" style="91" customWidth="1"/>
    <col min="11789" max="11790" width="3.28515625" style="91" customWidth="1"/>
    <col min="11791" max="11791" width="3.7109375" style="91" customWidth="1"/>
    <col min="11792" max="11792" width="3.85546875" style="91" customWidth="1"/>
    <col min="11793" max="11793" width="4" style="91" customWidth="1"/>
    <col min="11794" max="11794" width="2.7109375" style="91" customWidth="1"/>
    <col min="11795" max="11795" width="3.28515625" style="91" customWidth="1"/>
    <col min="11796" max="11796" width="2.140625" style="91" customWidth="1"/>
    <col min="11797" max="11797" width="3.42578125" style="91" customWidth="1"/>
    <col min="11798" max="11798" width="2" style="91" customWidth="1"/>
    <col min="11799" max="11799" width="2.85546875" style="91" customWidth="1"/>
    <col min="11800" max="11800" width="3.28515625" style="91" customWidth="1"/>
    <col min="11801" max="11801" width="2" style="91" customWidth="1"/>
    <col min="11802" max="11802" width="2.42578125" style="91" customWidth="1"/>
    <col min="11803" max="11805" width="2.140625" style="91" customWidth="1"/>
    <col min="11806" max="11807" width="3.28515625" style="91" customWidth="1"/>
    <col min="11808" max="11812" width="2.28515625" style="91" customWidth="1"/>
    <col min="11813" max="11813" width="3.28515625" style="91" customWidth="1"/>
    <col min="11814" max="11814" width="2.7109375" style="91" customWidth="1"/>
    <col min="11815" max="11815" width="9.28515625" style="91" bestFit="1" customWidth="1"/>
    <col min="11816" max="12032" width="9.140625" style="91"/>
    <col min="12033" max="12033" width="5.140625" style="91" customWidth="1"/>
    <col min="12034" max="12040" width="2.7109375" style="91" customWidth="1"/>
    <col min="12041" max="12041" width="2.28515625" style="91" customWidth="1"/>
    <col min="12042" max="12042" width="3.28515625" style="91" customWidth="1"/>
    <col min="12043" max="12043" width="3" style="91" customWidth="1"/>
    <col min="12044" max="12044" width="2.7109375" style="91" customWidth="1"/>
    <col min="12045" max="12046" width="3.28515625" style="91" customWidth="1"/>
    <col min="12047" max="12047" width="3.7109375" style="91" customWidth="1"/>
    <col min="12048" max="12048" width="3.85546875" style="91" customWidth="1"/>
    <col min="12049" max="12049" width="4" style="91" customWidth="1"/>
    <col min="12050" max="12050" width="2.7109375" style="91" customWidth="1"/>
    <col min="12051" max="12051" width="3.28515625" style="91" customWidth="1"/>
    <col min="12052" max="12052" width="2.140625" style="91" customWidth="1"/>
    <col min="12053" max="12053" width="3.42578125" style="91" customWidth="1"/>
    <col min="12054" max="12054" width="2" style="91" customWidth="1"/>
    <col min="12055" max="12055" width="2.85546875" style="91" customWidth="1"/>
    <col min="12056" max="12056" width="3.28515625" style="91" customWidth="1"/>
    <col min="12057" max="12057" width="2" style="91" customWidth="1"/>
    <col min="12058" max="12058" width="2.42578125" style="91" customWidth="1"/>
    <col min="12059" max="12061" width="2.140625" style="91" customWidth="1"/>
    <col min="12062" max="12063" width="3.28515625" style="91" customWidth="1"/>
    <col min="12064" max="12068" width="2.28515625" style="91" customWidth="1"/>
    <col min="12069" max="12069" width="3.28515625" style="91" customWidth="1"/>
    <col min="12070" max="12070" width="2.7109375" style="91" customWidth="1"/>
    <col min="12071" max="12071" width="9.28515625" style="91" bestFit="1" customWidth="1"/>
    <col min="12072" max="12288" width="9.140625" style="91"/>
    <col min="12289" max="12289" width="5.140625" style="91" customWidth="1"/>
    <col min="12290" max="12296" width="2.7109375" style="91" customWidth="1"/>
    <col min="12297" max="12297" width="2.28515625" style="91" customWidth="1"/>
    <col min="12298" max="12298" width="3.28515625" style="91" customWidth="1"/>
    <col min="12299" max="12299" width="3" style="91" customWidth="1"/>
    <col min="12300" max="12300" width="2.7109375" style="91" customWidth="1"/>
    <col min="12301" max="12302" width="3.28515625" style="91" customWidth="1"/>
    <col min="12303" max="12303" width="3.7109375" style="91" customWidth="1"/>
    <col min="12304" max="12304" width="3.85546875" style="91" customWidth="1"/>
    <col min="12305" max="12305" width="4" style="91" customWidth="1"/>
    <col min="12306" max="12306" width="2.7109375" style="91" customWidth="1"/>
    <col min="12307" max="12307" width="3.28515625" style="91" customWidth="1"/>
    <col min="12308" max="12308" width="2.140625" style="91" customWidth="1"/>
    <col min="12309" max="12309" width="3.42578125" style="91" customWidth="1"/>
    <col min="12310" max="12310" width="2" style="91" customWidth="1"/>
    <col min="12311" max="12311" width="2.85546875" style="91" customWidth="1"/>
    <col min="12312" max="12312" width="3.28515625" style="91" customWidth="1"/>
    <col min="12313" max="12313" width="2" style="91" customWidth="1"/>
    <col min="12314" max="12314" width="2.42578125" style="91" customWidth="1"/>
    <col min="12315" max="12317" width="2.140625" style="91" customWidth="1"/>
    <col min="12318" max="12319" width="3.28515625" style="91" customWidth="1"/>
    <col min="12320" max="12324" width="2.28515625" style="91" customWidth="1"/>
    <col min="12325" max="12325" width="3.28515625" style="91" customWidth="1"/>
    <col min="12326" max="12326" width="2.7109375" style="91" customWidth="1"/>
    <col min="12327" max="12327" width="9.28515625" style="91" bestFit="1" customWidth="1"/>
    <col min="12328" max="12544" width="9.140625" style="91"/>
    <col min="12545" max="12545" width="5.140625" style="91" customWidth="1"/>
    <col min="12546" max="12552" width="2.7109375" style="91" customWidth="1"/>
    <col min="12553" max="12553" width="2.28515625" style="91" customWidth="1"/>
    <col min="12554" max="12554" width="3.28515625" style="91" customWidth="1"/>
    <col min="12555" max="12555" width="3" style="91" customWidth="1"/>
    <col min="12556" max="12556" width="2.7109375" style="91" customWidth="1"/>
    <col min="12557" max="12558" width="3.28515625" style="91" customWidth="1"/>
    <col min="12559" max="12559" width="3.7109375" style="91" customWidth="1"/>
    <col min="12560" max="12560" width="3.85546875" style="91" customWidth="1"/>
    <col min="12561" max="12561" width="4" style="91" customWidth="1"/>
    <col min="12562" max="12562" width="2.7109375" style="91" customWidth="1"/>
    <col min="12563" max="12563" width="3.28515625" style="91" customWidth="1"/>
    <col min="12564" max="12564" width="2.140625" style="91" customWidth="1"/>
    <col min="12565" max="12565" width="3.42578125" style="91" customWidth="1"/>
    <col min="12566" max="12566" width="2" style="91" customWidth="1"/>
    <col min="12567" max="12567" width="2.85546875" style="91" customWidth="1"/>
    <col min="12568" max="12568" width="3.28515625" style="91" customWidth="1"/>
    <col min="12569" max="12569" width="2" style="91" customWidth="1"/>
    <col min="12570" max="12570" width="2.42578125" style="91" customWidth="1"/>
    <col min="12571" max="12573" width="2.140625" style="91" customWidth="1"/>
    <col min="12574" max="12575" width="3.28515625" style="91" customWidth="1"/>
    <col min="12576" max="12580" width="2.28515625" style="91" customWidth="1"/>
    <col min="12581" max="12581" width="3.28515625" style="91" customWidth="1"/>
    <col min="12582" max="12582" width="2.7109375" style="91" customWidth="1"/>
    <col min="12583" max="12583" width="9.28515625" style="91" bestFit="1" customWidth="1"/>
    <col min="12584" max="12800" width="9.140625" style="91"/>
    <col min="12801" max="12801" width="5.140625" style="91" customWidth="1"/>
    <col min="12802" max="12808" width="2.7109375" style="91" customWidth="1"/>
    <col min="12809" max="12809" width="2.28515625" style="91" customWidth="1"/>
    <col min="12810" max="12810" width="3.28515625" style="91" customWidth="1"/>
    <col min="12811" max="12811" width="3" style="91" customWidth="1"/>
    <col min="12812" max="12812" width="2.7109375" style="91" customWidth="1"/>
    <col min="12813" max="12814" width="3.28515625" style="91" customWidth="1"/>
    <col min="12815" max="12815" width="3.7109375" style="91" customWidth="1"/>
    <col min="12816" max="12816" width="3.85546875" style="91" customWidth="1"/>
    <col min="12817" max="12817" width="4" style="91" customWidth="1"/>
    <col min="12818" max="12818" width="2.7109375" style="91" customWidth="1"/>
    <col min="12819" max="12819" width="3.28515625" style="91" customWidth="1"/>
    <col min="12820" max="12820" width="2.140625" style="91" customWidth="1"/>
    <col min="12821" max="12821" width="3.42578125" style="91" customWidth="1"/>
    <col min="12822" max="12822" width="2" style="91" customWidth="1"/>
    <col min="12823" max="12823" width="2.85546875" style="91" customWidth="1"/>
    <col min="12824" max="12824" width="3.28515625" style="91" customWidth="1"/>
    <col min="12825" max="12825" width="2" style="91" customWidth="1"/>
    <col min="12826" max="12826" width="2.42578125" style="91" customWidth="1"/>
    <col min="12827" max="12829" width="2.140625" style="91" customWidth="1"/>
    <col min="12830" max="12831" width="3.28515625" style="91" customWidth="1"/>
    <col min="12832" max="12836" width="2.28515625" style="91" customWidth="1"/>
    <col min="12837" max="12837" width="3.28515625" style="91" customWidth="1"/>
    <col min="12838" max="12838" width="2.7109375" style="91" customWidth="1"/>
    <col min="12839" max="12839" width="9.28515625" style="91" bestFit="1" customWidth="1"/>
    <col min="12840" max="13056" width="9.140625" style="91"/>
    <col min="13057" max="13057" width="5.140625" style="91" customWidth="1"/>
    <col min="13058" max="13064" width="2.7109375" style="91" customWidth="1"/>
    <col min="13065" max="13065" width="2.28515625" style="91" customWidth="1"/>
    <col min="13066" max="13066" width="3.28515625" style="91" customWidth="1"/>
    <col min="13067" max="13067" width="3" style="91" customWidth="1"/>
    <col min="13068" max="13068" width="2.7109375" style="91" customWidth="1"/>
    <col min="13069" max="13070" width="3.28515625" style="91" customWidth="1"/>
    <col min="13071" max="13071" width="3.7109375" style="91" customWidth="1"/>
    <col min="13072" max="13072" width="3.85546875" style="91" customWidth="1"/>
    <col min="13073" max="13073" width="4" style="91" customWidth="1"/>
    <col min="13074" max="13074" width="2.7109375" style="91" customWidth="1"/>
    <col min="13075" max="13075" width="3.28515625" style="91" customWidth="1"/>
    <col min="13076" max="13076" width="2.140625" style="91" customWidth="1"/>
    <col min="13077" max="13077" width="3.42578125" style="91" customWidth="1"/>
    <col min="13078" max="13078" width="2" style="91" customWidth="1"/>
    <col min="13079" max="13079" width="2.85546875" style="91" customWidth="1"/>
    <col min="13080" max="13080" width="3.28515625" style="91" customWidth="1"/>
    <col min="13081" max="13081" width="2" style="91" customWidth="1"/>
    <col min="13082" max="13082" width="2.42578125" style="91" customWidth="1"/>
    <col min="13083" max="13085" width="2.140625" style="91" customWidth="1"/>
    <col min="13086" max="13087" width="3.28515625" style="91" customWidth="1"/>
    <col min="13088" max="13092" width="2.28515625" style="91" customWidth="1"/>
    <col min="13093" max="13093" width="3.28515625" style="91" customWidth="1"/>
    <col min="13094" max="13094" width="2.7109375" style="91" customWidth="1"/>
    <col min="13095" max="13095" width="9.28515625" style="91" bestFit="1" customWidth="1"/>
    <col min="13096" max="13312" width="9.140625" style="91"/>
    <col min="13313" max="13313" width="5.140625" style="91" customWidth="1"/>
    <col min="13314" max="13320" width="2.7109375" style="91" customWidth="1"/>
    <col min="13321" max="13321" width="2.28515625" style="91" customWidth="1"/>
    <col min="13322" max="13322" width="3.28515625" style="91" customWidth="1"/>
    <col min="13323" max="13323" width="3" style="91" customWidth="1"/>
    <col min="13324" max="13324" width="2.7109375" style="91" customWidth="1"/>
    <col min="13325" max="13326" width="3.28515625" style="91" customWidth="1"/>
    <col min="13327" max="13327" width="3.7109375" style="91" customWidth="1"/>
    <col min="13328" max="13328" width="3.85546875" style="91" customWidth="1"/>
    <col min="13329" max="13329" width="4" style="91" customWidth="1"/>
    <col min="13330" max="13330" width="2.7109375" style="91" customWidth="1"/>
    <col min="13331" max="13331" width="3.28515625" style="91" customWidth="1"/>
    <col min="13332" max="13332" width="2.140625" style="91" customWidth="1"/>
    <col min="13333" max="13333" width="3.42578125" style="91" customWidth="1"/>
    <col min="13334" max="13334" width="2" style="91" customWidth="1"/>
    <col min="13335" max="13335" width="2.85546875" style="91" customWidth="1"/>
    <col min="13336" max="13336" width="3.28515625" style="91" customWidth="1"/>
    <col min="13337" max="13337" width="2" style="91" customWidth="1"/>
    <col min="13338" max="13338" width="2.42578125" style="91" customWidth="1"/>
    <col min="13339" max="13341" width="2.140625" style="91" customWidth="1"/>
    <col min="13342" max="13343" width="3.28515625" style="91" customWidth="1"/>
    <col min="13344" max="13348" width="2.28515625" style="91" customWidth="1"/>
    <col min="13349" max="13349" width="3.28515625" style="91" customWidth="1"/>
    <col min="13350" max="13350" width="2.7109375" style="91" customWidth="1"/>
    <col min="13351" max="13351" width="9.28515625" style="91" bestFit="1" customWidth="1"/>
    <col min="13352" max="13568" width="9.140625" style="91"/>
    <col min="13569" max="13569" width="5.140625" style="91" customWidth="1"/>
    <col min="13570" max="13576" width="2.7109375" style="91" customWidth="1"/>
    <col min="13577" max="13577" width="2.28515625" style="91" customWidth="1"/>
    <col min="13578" max="13578" width="3.28515625" style="91" customWidth="1"/>
    <col min="13579" max="13579" width="3" style="91" customWidth="1"/>
    <col min="13580" max="13580" width="2.7109375" style="91" customWidth="1"/>
    <col min="13581" max="13582" width="3.28515625" style="91" customWidth="1"/>
    <col min="13583" max="13583" width="3.7109375" style="91" customWidth="1"/>
    <col min="13584" max="13584" width="3.85546875" style="91" customWidth="1"/>
    <col min="13585" max="13585" width="4" style="91" customWidth="1"/>
    <col min="13586" max="13586" width="2.7109375" style="91" customWidth="1"/>
    <col min="13587" max="13587" width="3.28515625" style="91" customWidth="1"/>
    <col min="13588" max="13588" width="2.140625" style="91" customWidth="1"/>
    <col min="13589" max="13589" width="3.42578125" style="91" customWidth="1"/>
    <col min="13590" max="13590" width="2" style="91" customWidth="1"/>
    <col min="13591" max="13591" width="2.85546875" style="91" customWidth="1"/>
    <col min="13592" max="13592" width="3.28515625" style="91" customWidth="1"/>
    <col min="13593" max="13593" width="2" style="91" customWidth="1"/>
    <col min="13594" max="13594" width="2.42578125" style="91" customWidth="1"/>
    <col min="13595" max="13597" width="2.140625" style="91" customWidth="1"/>
    <col min="13598" max="13599" width="3.28515625" style="91" customWidth="1"/>
    <col min="13600" max="13604" width="2.28515625" style="91" customWidth="1"/>
    <col min="13605" max="13605" width="3.28515625" style="91" customWidth="1"/>
    <col min="13606" max="13606" width="2.7109375" style="91" customWidth="1"/>
    <col min="13607" max="13607" width="9.28515625" style="91" bestFit="1" customWidth="1"/>
    <col min="13608" max="13824" width="9.140625" style="91"/>
    <col min="13825" max="13825" width="5.140625" style="91" customWidth="1"/>
    <col min="13826" max="13832" width="2.7109375" style="91" customWidth="1"/>
    <col min="13833" max="13833" width="2.28515625" style="91" customWidth="1"/>
    <col min="13834" max="13834" width="3.28515625" style="91" customWidth="1"/>
    <col min="13835" max="13835" width="3" style="91" customWidth="1"/>
    <col min="13836" max="13836" width="2.7109375" style="91" customWidth="1"/>
    <col min="13837" max="13838" width="3.28515625" style="91" customWidth="1"/>
    <col min="13839" max="13839" width="3.7109375" style="91" customWidth="1"/>
    <col min="13840" max="13840" width="3.85546875" style="91" customWidth="1"/>
    <col min="13841" max="13841" width="4" style="91" customWidth="1"/>
    <col min="13842" max="13842" width="2.7109375" style="91" customWidth="1"/>
    <col min="13843" max="13843" width="3.28515625" style="91" customWidth="1"/>
    <col min="13844" max="13844" width="2.140625" style="91" customWidth="1"/>
    <col min="13845" max="13845" width="3.42578125" style="91" customWidth="1"/>
    <col min="13846" max="13846" width="2" style="91" customWidth="1"/>
    <col min="13847" max="13847" width="2.85546875" style="91" customWidth="1"/>
    <col min="13848" max="13848" width="3.28515625" style="91" customWidth="1"/>
    <col min="13849" max="13849" width="2" style="91" customWidth="1"/>
    <col min="13850" max="13850" width="2.42578125" style="91" customWidth="1"/>
    <col min="13851" max="13853" width="2.140625" style="91" customWidth="1"/>
    <col min="13854" max="13855" width="3.28515625" style="91" customWidth="1"/>
    <col min="13856" max="13860" width="2.28515625" style="91" customWidth="1"/>
    <col min="13861" max="13861" width="3.28515625" style="91" customWidth="1"/>
    <col min="13862" max="13862" width="2.7109375" style="91" customWidth="1"/>
    <col min="13863" max="13863" width="9.28515625" style="91" bestFit="1" customWidth="1"/>
    <col min="13864" max="14080" width="9.140625" style="91"/>
    <col min="14081" max="14081" width="5.140625" style="91" customWidth="1"/>
    <col min="14082" max="14088" width="2.7109375" style="91" customWidth="1"/>
    <col min="14089" max="14089" width="2.28515625" style="91" customWidth="1"/>
    <col min="14090" max="14090" width="3.28515625" style="91" customWidth="1"/>
    <col min="14091" max="14091" width="3" style="91" customWidth="1"/>
    <col min="14092" max="14092" width="2.7109375" style="91" customWidth="1"/>
    <col min="14093" max="14094" width="3.28515625" style="91" customWidth="1"/>
    <col min="14095" max="14095" width="3.7109375" style="91" customWidth="1"/>
    <col min="14096" max="14096" width="3.85546875" style="91" customWidth="1"/>
    <col min="14097" max="14097" width="4" style="91" customWidth="1"/>
    <col min="14098" max="14098" width="2.7109375" style="91" customWidth="1"/>
    <col min="14099" max="14099" width="3.28515625" style="91" customWidth="1"/>
    <col min="14100" max="14100" width="2.140625" style="91" customWidth="1"/>
    <col min="14101" max="14101" width="3.42578125" style="91" customWidth="1"/>
    <col min="14102" max="14102" width="2" style="91" customWidth="1"/>
    <col min="14103" max="14103" width="2.85546875" style="91" customWidth="1"/>
    <col min="14104" max="14104" width="3.28515625" style="91" customWidth="1"/>
    <col min="14105" max="14105" width="2" style="91" customWidth="1"/>
    <col min="14106" max="14106" width="2.42578125" style="91" customWidth="1"/>
    <col min="14107" max="14109" width="2.140625" style="91" customWidth="1"/>
    <col min="14110" max="14111" width="3.28515625" style="91" customWidth="1"/>
    <col min="14112" max="14116" width="2.28515625" style="91" customWidth="1"/>
    <col min="14117" max="14117" width="3.28515625" style="91" customWidth="1"/>
    <col min="14118" max="14118" width="2.7109375" style="91" customWidth="1"/>
    <col min="14119" max="14119" width="9.28515625" style="91" bestFit="1" customWidth="1"/>
    <col min="14120" max="14336" width="9.140625" style="91"/>
    <col min="14337" max="14337" width="5.140625" style="91" customWidth="1"/>
    <col min="14338" max="14344" width="2.7109375" style="91" customWidth="1"/>
    <col min="14345" max="14345" width="2.28515625" style="91" customWidth="1"/>
    <col min="14346" max="14346" width="3.28515625" style="91" customWidth="1"/>
    <col min="14347" max="14347" width="3" style="91" customWidth="1"/>
    <col min="14348" max="14348" width="2.7109375" style="91" customWidth="1"/>
    <col min="14349" max="14350" width="3.28515625" style="91" customWidth="1"/>
    <col min="14351" max="14351" width="3.7109375" style="91" customWidth="1"/>
    <col min="14352" max="14352" width="3.85546875" style="91" customWidth="1"/>
    <col min="14353" max="14353" width="4" style="91" customWidth="1"/>
    <col min="14354" max="14354" width="2.7109375" style="91" customWidth="1"/>
    <col min="14355" max="14355" width="3.28515625" style="91" customWidth="1"/>
    <col min="14356" max="14356" width="2.140625" style="91" customWidth="1"/>
    <col min="14357" max="14357" width="3.42578125" style="91" customWidth="1"/>
    <col min="14358" max="14358" width="2" style="91" customWidth="1"/>
    <col min="14359" max="14359" width="2.85546875" style="91" customWidth="1"/>
    <col min="14360" max="14360" width="3.28515625" style="91" customWidth="1"/>
    <col min="14361" max="14361" width="2" style="91" customWidth="1"/>
    <col min="14362" max="14362" width="2.42578125" style="91" customWidth="1"/>
    <col min="14363" max="14365" width="2.140625" style="91" customWidth="1"/>
    <col min="14366" max="14367" width="3.28515625" style="91" customWidth="1"/>
    <col min="14368" max="14372" width="2.28515625" style="91" customWidth="1"/>
    <col min="14373" max="14373" width="3.28515625" style="91" customWidth="1"/>
    <col min="14374" max="14374" width="2.7109375" style="91" customWidth="1"/>
    <col min="14375" max="14375" width="9.28515625" style="91" bestFit="1" customWidth="1"/>
    <col min="14376" max="14592" width="9.140625" style="91"/>
    <col min="14593" max="14593" width="5.140625" style="91" customWidth="1"/>
    <col min="14594" max="14600" width="2.7109375" style="91" customWidth="1"/>
    <col min="14601" max="14601" width="2.28515625" style="91" customWidth="1"/>
    <col min="14602" max="14602" width="3.28515625" style="91" customWidth="1"/>
    <col min="14603" max="14603" width="3" style="91" customWidth="1"/>
    <col min="14604" max="14604" width="2.7109375" style="91" customWidth="1"/>
    <col min="14605" max="14606" width="3.28515625" style="91" customWidth="1"/>
    <col min="14607" max="14607" width="3.7109375" style="91" customWidth="1"/>
    <col min="14608" max="14608" width="3.85546875" style="91" customWidth="1"/>
    <col min="14609" max="14609" width="4" style="91" customWidth="1"/>
    <col min="14610" max="14610" width="2.7109375" style="91" customWidth="1"/>
    <col min="14611" max="14611" width="3.28515625" style="91" customWidth="1"/>
    <col min="14612" max="14612" width="2.140625" style="91" customWidth="1"/>
    <col min="14613" max="14613" width="3.42578125" style="91" customWidth="1"/>
    <col min="14614" max="14614" width="2" style="91" customWidth="1"/>
    <col min="14615" max="14615" width="2.85546875" style="91" customWidth="1"/>
    <col min="14616" max="14616" width="3.28515625" style="91" customWidth="1"/>
    <col min="14617" max="14617" width="2" style="91" customWidth="1"/>
    <col min="14618" max="14618" width="2.42578125" style="91" customWidth="1"/>
    <col min="14619" max="14621" width="2.140625" style="91" customWidth="1"/>
    <col min="14622" max="14623" width="3.28515625" style="91" customWidth="1"/>
    <col min="14624" max="14628" width="2.28515625" style="91" customWidth="1"/>
    <col min="14629" max="14629" width="3.28515625" style="91" customWidth="1"/>
    <col min="14630" max="14630" width="2.7109375" style="91" customWidth="1"/>
    <col min="14631" max="14631" width="9.28515625" style="91" bestFit="1" customWidth="1"/>
    <col min="14632" max="14848" width="9.140625" style="91"/>
    <col min="14849" max="14849" width="5.140625" style="91" customWidth="1"/>
    <col min="14850" max="14856" width="2.7109375" style="91" customWidth="1"/>
    <col min="14857" max="14857" width="2.28515625" style="91" customWidth="1"/>
    <col min="14858" max="14858" width="3.28515625" style="91" customWidth="1"/>
    <col min="14859" max="14859" width="3" style="91" customWidth="1"/>
    <col min="14860" max="14860" width="2.7109375" style="91" customWidth="1"/>
    <col min="14861" max="14862" width="3.28515625" style="91" customWidth="1"/>
    <col min="14863" max="14863" width="3.7109375" style="91" customWidth="1"/>
    <col min="14864" max="14864" width="3.85546875" style="91" customWidth="1"/>
    <col min="14865" max="14865" width="4" style="91" customWidth="1"/>
    <col min="14866" max="14866" width="2.7109375" style="91" customWidth="1"/>
    <col min="14867" max="14867" width="3.28515625" style="91" customWidth="1"/>
    <col min="14868" max="14868" width="2.140625" style="91" customWidth="1"/>
    <col min="14869" max="14869" width="3.42578125" style="91" customWidth="1"/>
    <col min="14870" max="14870" width="2" style="91" customWidth="1"/>
    <col min="14871" max="14871" width="2.85546875" style="91" customWidth="1"/>
    <col min="14872" max="14872" width="3.28515625" style="91" customWidth="1"/>
    <col min="14873" max="14873" width="2" style="91" customWidth="1"/>
    <col min="14874" max="14874" width="2.42578125" style="91" customWidth="1"/>
    <col min="14875" max="14877" width="2.140625" style="91" customWidth="1"/>
    <col min="14878" max="14879" width="3.28515625" style="91" customWidth="1"/>
    <col min="14880" max="14884" width="2.28515625" style="91" customWidth="1"/>
    <col min="14885" max="14885" width="3.28515625" style="91" customWidth="1"/>
    <col min="14886" max="14886" width="2.7109375" style="91" customWidth="1"/>
    <col min="14887" max="14887" width="9.28515625" style="91" bestFit="1" customWidth="1"/>
    <col min="14888" max="15104" width="9.140625" style="91"/>
    <col min="15105" max="15105" width="5.140625" style="91" customWidth="1"/>
    <col min="15106" max="15112" width="2.7109375" style="91" customWidth="1"/>
    <col min="15113" max="15113" width="2.28515625" style="91" customWidth="1"/>
    <col min="15114" max="15114" width="3.28515625" style="91" customWidth="1"/>
    <col min="15115" max="15115" width="3" style="91" customWidth="1"/>
    <col min="15116" max="15116" width="2.7109375" style="91" customWidth="1"/>
    <col min="15117" max="15118" width="3.28515625" style="91" customWidth="1"/>
    <col min="15119" max="15119" width="3.7109375" style="91" customWidth="1"/>
    <col min="15120" max="15120" width="3.85546875" style="91" customWidth="1"/>
    <col min="15121" max="15121" width="4" style="91" customWidth="1"/>
    <col min="15122" max="15122" width="2.7109375" style="91" customWidth="1"/>
    <col min="15123" max="15123" width="3.28515625" style="91" customWidth="1"/>
    <col min="15124" max="15124" width="2.140625" style="91" customWidth="1"/>
    <col min="15125" max="15125" width="3.42578125" style="91" customWidth="1"/>
    <col min="15126" max="15126" width="2" style="91" customWidth="1"/>
    <col min="15127" max="15127" width="2.85546875" style="91" customWidth="1"/>
    <col min="15128" max="15128" width="3.28515625" style="91" customWidth="1"/>
    <col min="15129" max="15129" width="2" style="91" customWidth="1"/>
    <col min="15130" max="15130" width="2.42578125" style="91" customWidth="1"/>
    <col min="15131" max="15133" width="2.140625" style="91" customWidth="1"/>
    <col min="15134" max="15135" width="3.28515625" style="91" customWidth="1"/>
    <col min="15136" max="15140" width="2.28515625" style="91" customWidth="1"/>
    <col min="15141" max="15141" width="3.28515625" style="91" customWidth="1"/>
    <col min="15142" max="15142" width="2.7109375" style="91" customWidth="1"/>
    <col min="15143" max="15143" width="9.28515625" style="91" bestFit="1" customWidth="1"/>
    <col min="15144" max="15360" width="9.140625" style="91"/>
    <col min="15361" max="15361" width="5.140625" style="91" customWidth="1"/>
    <col min="15362" max="15368" width="2.7109375" style="91" customWidth="1"/>
    <col min="15369" max="15369" width="2.28515625" style="91" customWidth="1"/>
    <col min="15370" max="15370" width="3.28515625" style="91" customWidth="1"/>
    <col min="15371" max="15371" width="3" style="91" customWidth="1"/>
    <col min="15372" max="15372" width="2.7109375" style="91" customWidth="1"/>
    <col min="15373" max="15374" width="3.28515625" style="91" customWidth="1"/>
    <col min="15375" max="15375" width="3.7109375" style="91" customWidth="1"/>
    <col min="15376" max="15376" width="3.85546875" style="91" customWidth="1"/>
    <col min="15377" max="15377" width="4" style="91" customWidth="1"/>
    <col min="15378" max="15378" width="2.7109375" style="91" customWidth="1"/>
    <col min="15379" max="15379" width="3.28515625" style="91" customWidth="1"/>
    <col min="15380" max="15380" width="2.140625" style="91" customWidth="1"/>
    <col min="15381" max="15381" width="3.42578125" style="91" customWidth="1"/>
    <col min="15382" max="15382" width="2" style="91" customWidth="1"/>
    <col min="15383" max="15383" width="2.85546875" style="91" customWidth="1"/>
    <col min="15384" max="15384" width="3.28515625" style="91" customWidth="1"/>
    <col min="15385" max="15385" width="2" style="91" customWidth="1"/>
    <col min="15386" max="15386" width="2.42578125" style="91" customWidth="1"/>
    <col min="15387" max="15389" width="2.140625" style="91" customWidth="1"/>
    <col min="15390" max="15391" width="3.28515625" style="91" customWidth="1"/>
    <col min="15392" max="15396" width="2.28515625" style="91" customWidth="1"/>
    <col min="15397" max="15397" width="3.28515625" style="91" customWidth="1"/>
    <col min="15398" max="15398" width="2.7109375" style="91" customWidth="1"/>
    <col min="15399" max="15399" width="9.28515625" style="91" bestFit="1" customWidth="1"/>
    <col min="15400" max="15616" width="9.140625" style="91"/>
    <col min="15617" max="15617" width="5.140625" style="91" customWidth="1"/>
    <col min="15618" max="15624" width="2.7109375" style="91" customWidth="1"/>
    <col min="15625" max="15625" width="2.28515625" style="91" customWidth="1"/>
    <col min="15626" max="15626" width="3.28515625" style="91" customWidth="1"/>
    <col min="15627" max="15627" width="3" style="91" customWidth="1"/>
    <col min="15628" max="15628" width="2.7109375" style="91" customWidth="1"/>
    <col min="15629" max="15630" width="3.28515625" style="91" customWidth="1"/>
    <col min="15631" max="15631" width="3.7109375" style="91" customWidth="1"/>
    <col min="15632" max="15632" width="3.85546875" style="91" customWidth="1"/>
    <col min="15633" max="15633" width="4" style="91" customWidth="1"/>
    <col min="15634" max="15634" width="2.7109375" style="91" customWidth="1"/>
    <col min="15635" max="15635" width="3.28515625" style="91" customWidth="1"/>
    <col min="15636" max="15636" width="2.140625" style="91" customWidth="1"/>
    <col min="15637" max="15637" width="3.42578125" style="91" customWidth="1"/>
    <col min="15638" max="15638" width="2" style="91" customWidth="1"/>
    <col min="15639" max="15639" width="2.85546875" style="91" customWidth="1"/>
    <col min="15640" max="15640" width="3.28515625" style="91" customWidth="1"/>
    <col min="15641" max="15641" width="2" style="91" customWidth="1"/>
    <col min="15642" max="15642" width="2.42578125" style="91" customWidth="1"/>
    <col min="15643" max="15645" width="2.140625" style="91" customWidth="1"/>
    <col min="15646" max="15647" width="3.28515625" style="91" customWidth="1"/>
    <col min="15648" max="15652" width="2.28515625" style="91" customWidth="1"/>
    <col min="15653" max="15653" width="3.28515625" style="91" customWidth="1"/>
    <col min="15654" max="15654" width="2.7109375" style="91" customWidth="1"/>
    <col min="15655" max="15655" width="9.28515625" style="91" bestFit="1" customWidth="1"/>
    <col min="15656" max="15872" width="9.140625" style="91"/>
    <col min="15873" max="15873" width="5.140625" style="91" customWidth="1"/>
    <col min="15874" max="15880" width="2.7109375" style="91" customWidth="1"/>
    <col min="15881" max="15881" width="2.28515625" style="91" customWidth="1"/>
    <col min="15882" max="15882" width="3.28515625" style="91" customWidth="1"/>
    <col min="15883" max="15883" width="3" style="91" customWidth="1"/>
    <col min="15884" max="15884" width="2.7109375" style="91" customWidth="1"/>
    <col min="15885" max="15886" width="3.28515625" style="91" customWidth="1"/>
    <col min="15887" max="15887" width="3.7109375" style="91" customWidth="1"/>
    <col min="15888" max="15888" width="3.85546875" style="91" customWidth="1"/>
    <col min="15889" max="15889" width="4" style="91" customWidth="1"/>
    <col min="15890" max="15890" width="2.7109375" style="91" customWidth="1"/>
    <col min="15891" max="15891" width="3.28515625" style="91" customWidth="1"/>
    <col min="15892" max="15892" width="2.140625" style="91" customWidth="1"/>
    <col min="15893" max="15893" width="3.42578125" style="91" customWidth="1"/>
    <col min="15894" max="15894" width="2" style="91" customWidth="1"/>
    <col min="15895" max="15895" width="2.85546875" style="91" customWidth="1"/>
    <col min="15896" max="15896" width="3.28515625" style="91" customWidth="1"/>
    <col min="15897" max="15897" width="2" style="91" customWidth="1"/>
    <col min="15898" max="15898" width="2.42578125" style="91" customWidth="1"/>
    <col min="15899" max="15901" width="2.140625" style="91" customWidth="1"/>
    <col min="15902" max="15903" width="3.28515625" style="91" customWidth="1"/>
    <col min="15904" max="15908" width="2.28515625" style="91" customWidth="1"/>
    <col min="15909" max="15909" width="3.28515625" style="91" customWidth="1"/>
    <col min="15910" max="15910" width="2.7109375" style="91" customWidth="1"/>
    <col min="15911" max="15911" width="9.28515625" style="91" bestFit="1" customWidth="1"/>
    <col min="15912" max="16128" width="9.140625" style="91"/>
    <col min="16129" max="16129" width="5.140625" style="91" customWidth="1"/>
    <col min="16130" max="16136" width="2.7109375" style="91" customWidth="1"/>
    <col min="16137" max="16137" width="2.28515625" style="91" customWidth="1"/>
    <col min="16138" max="16138" width="3.28515625" style="91" customWidth="1"/>
    <col min="16139" max="16139" width="3" style="91" customWidth="1"/>
    <col min="16140" max="16140" width="2.7109375" style="91" customWidth="1"/>
    <col min="16141" max="16142" width="3.28515625" style="91" customWidth="1"/>
    <col min="16143" max="16143" width="3.7109375" style="91" customWidth="1"/>
    <col min="16144" max="16144" width="3.85546875" style="91" customWidth="1"/>
    <col min="16145" max="16145" width="4" style="91" customWidth="1"/>
    <col min="16146" max="16146" width="2.7109375" style="91" customWidth="1"/>
    <col min="16147" max="16147" width="3.28515625" style="91" customWidth="1"/>
    <col min="16148" max="16148" width="2.140625" style="91" customWidth="1"/>
    <col min="16149" max="16149" width="3.42578125" style="91" customWidth="1"/>
    <col min="16150" max="16150" width="2" style="91" customWidth="1"/>
    <col min="16151" max="16151" width="2.85546875" style="91" customWidth="1"/>
    <col min="16152" max="16152" width="3.28515625" style="91" customWidth="1"/>
    <col min="16153" max="16153" width="2" style="91" customWidth="1"/>
    <col min="16154" max="16154" width="2.42578125" style="91" customWidth="1"/>
    <col min="16155" max="16157" width="2.140625" style="91" customWidth="1"/>
    <col min="16158" max="16159" width="3.28515625" style="91" customWidth="1"/>
    <col min="16160" max="16164" width="2.28515625" style="91" customWidth="1"/>
    <col min="16165" max="16165" width="3.28515625" style="91" customWidth="1"/>
    <col min="16166" max="16166" width="2.7109375" style="91" customWidth="1"/>
    <col min="16167" max="16167" width="9.28515625" style="91" bestFit="1" customWidth="1"/>
    <col min="16168" max="16384" width="9.140625" style="91"/>
  </cols>
  <sheetData>
    <row r="1" spans="1:40" ht="22.5">
      <c r="A1" s="192" t="s">
        <v>122</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2"/>
      <c r="AL1" s="192"/>
    </row>
    <row r="2" spans="1:40" ht="20.25" customHeight="1">
      <c r="A2" s="193" t="s">
        <v>55</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row>
    <row r="3" spans="1:40" s="93" customFormat="1" ht="62.25" customHeight="1" thickBot="1">
      <c r="A3" s="194" t="s">
        <v>42</v>
      </c>
      <c r="B3" s="194"/>
      <c r="C3" s="194"/>
      <c r="D3" s="194"/>
      <c r="E3" s="195" t="str">
        <f>'DWE MBldg'!E2:AN2</f>
        <v>Construction of Addition One Class Rooom and Rehabilitation in Existing Primary Schools Taluka Chachro &amp; Dahli District Tharparkar (4-Units) Under Community Development Programme 2016-17 For Sustainable Development Goals (SDGs)  PS-63. (B) Rehabilitation of Primary Schools Bulding @ GBPS Keetar U/C Qamarhar Taluka Dahli.</v>
      </c>
      <c r="F3" s="196"/>
      <c r="G3" s="196"/>
      <c r="H3" s="196"/>
      <c r="I3" s="196"/>
      <c r="J3" s="196"/>
      <c r="K3" s="196"/>
      <c r="L3" s="196"/>
      <c r="M3" s="196"/>
      <c r="N3" s="196"/>
      <c r="O3" s="196"/>
      <c r="P3" s="196"/>
      <c r="Q3" s="196"/>
      <c r="R3" s="196"/>
      <c r="S3" s="196"/>
      <c r="T3" s="196"/>
      <c r="U3" s="196"/>
      <c r="V3" s="196"/>
      <c r="W3" s="196"/>
      <c r="X3" s="196"/>
      <c r="Y3" s="196"/>
      <c r="Z3" s="196"/>
      <c r="AA3" s="196"/>
      <c r="AB3" s="196"/>
      <c r="AC3" s="196"/>
      <c r="AD3" s="196"/>
      <c r="AE3" s="196"/>
      <c r="AF3" s="196"/>
      <c r="AG3" s="196"/>
      <c r="AH3" s="196"/>
      <c r="AI3" s="196"/>
      <c r="AJ3" s="196"/>
      <c r="AK3" s="196"/>
      <c r="AL3" s="196"/>
      <c r="AM3" s="92"/>
      <c r="AN3" s="92"/>
    </row>
    <row r="4" spans="1:40" s="95" customFormat="1" ht="17.25" customHeight="1" thickTop="1" thickBot="1">
      <c r="A4" s="94" t="s">
        <v>1</v>
      </c>
      <c r="B4" s="173" t="s">
        <v>2</v>
      </c>
      <c r="C4" s="173"/>
      <c r="D4" s="173"/>
      <c r="E4" s="173"/>
      <c r="F4" s="173"/>
      <c r="G4" s="173"/>
      <c r="H4" s="173"/>
      <c r="I4" s="173"/>
      <c r="J4" s="173"/>
      <c r="K4" s="173"/>
      <c r="L4" s="173"/>
      <c r="M4" s="174" t="s">
        <v>3</v>
      </c>
      <c r="N4" s="175"/>
      <c r="O4" s="175"/>
      <c r="P4" s="175"/>
      <c r="Q4" s="175"/>
      <c r="R4" s="175"/>
      <c r="S4" s="175"/>
      <c r="T4" s="176"/>
      <c r="U4" s="174" t="s">
        <v>4</v>
      </c>
      <c r="V4" s="175"/>
      <c r="W4" s="175"/>
      <c r="X4" s="175"/>
      <c r="Y4" s="175"/>
      <c r="Z4" s="176"/>
      <c r="AA4" s="175" t="s">
        <v>5</v>
      </c>
      <c r="AB4" s="175"/>
      <c r="AC4" s="175"/>
      <c r="AD4" s="175"/>
      <c r="AE4" s="175"/>
      <c r="AF4" s="175"/>
      <c r="AG4" s="174" t="s">
        <v>6</v>
      </c>
      <c r="AH4" s="175"/>
      <c r="AI4" s="175"/>
      <c r="AJ4" s="175"/>
      <c r="AK4" s="175"/>
      <c r="AL4" s="176"/>
    </row>
    <row r="5" spans="1:40" s="24" customFormat="1" ht="53.25" customHeight="1" thickTop="1">
      <c r="A5" s="73">
        <v>1</v>
      </c>
      <c r="B5" s="190" t="s">
        <v>56</v>
      </c>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1"/>
      <c r="AJ5" s="191"/>
      <c r="AK5" s="191"/>
    </row>
    <row r="6" spans="1:40" s="48" customFormat="1" ht="17.25" customHeight="1">
      <c r="A6" s="45"/>
      <c r="M6" s="33"/>
      <c r="N6" s="34"/>
      <c r="O6" s="138">
        <v>2</v>
      </c>
      <c r="P6" s="138"/>
      <c r="Q6" s="180" t="s">
        <v>57</v>
      </c>
      <c r="R6" s="180"/>
      <c r="S6" s="34"/>
      <c r="T6" s="35"/>
      <c r="U6" s="130" t="s">
        <v>8</v>
      </c>
      <c r="V6" s="130"/>
      <c r="W6" s="130"/>
      <c r="X6" s="149">
        <v>4846.6000000000004</v>
      </c>
      <c r="Y6" s="149"/>
      <c r="Z6" s="149"/>
      <c r="AA6" s="149"/>
      <c r="AB6" s="34"/>
      <c r="AC6" s="37" t="s">
        <v>58</v>
      </c>
      <c r="AD6" s="34"/>
      <c r="AE6" s="34"/>
      <c r="AF6" s="34"/>
      <c r="AG6" s="132" t="s">
        <v>9</v>
      </c>
      <c r="AH6" s="132"/>
      <c r="AI6" s="138">
        <f>ROUND(O6*X6,0)</f>
        <v>9693</v>
      </c>
      <c r="AJ6" s="138"/>
      <c r="AK6" s="138"/>
      <c r="AL6" s="38" t="s">
        <v>10</v>
      </c>
    </row>
    <row r="7" spans="1:40" s="2" customFormat="1" ht="15">
      <c r="B7" s="129" t="s">
        <v>95</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3"/>
      <c r="AL7" s="3"/>
      <c r="AM7" s="3"/>
    </row>
    <row r="8" spans="1:40" s="52" customFormat="1" ht="85.5" customHeight="1">
      <c r="A8" s="96">
        <v>2</v>
      </c>
      <c r="B8" s="185" t="s">
        <v>59</v>
      </c>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6"/>
      <c r="AJ8" s="186"/>
      <c r="AK8" s="186"/>
    </row>
    <row r="9" spans="1:40" s="98" customFormat="1" ht="18.75" customHeight="1">
      <c r="A9" s="54"/>
      <c r="M9" s="56"/>
      <c r="N9" s="57"/>
      <c r="O9" s="165">
        <v>1</v>
      </c>
      <c r="P9" s="165"/>
      <c r="Q9" s="168" t="s">
        <v>57</v>
      </c>
      <c r="R9" s="168"/>
      <c r="S9" s="57"/>
      <c r="T9" s="58"/>
      <c r="U9" s="178" t="s">
        <v>8</v>
      </c>
      <c r="V9" s="178"/>
      <c r="W9" s="178"/>
      <c r="X9" s="183">
        <v>4694.8</v>
      </c>
      <c r="Y9" s="183"/>
      <c r="Z9" s="183"/>
      <c r="AA9" s="183"/>
      <c r="AB9" s="57"/>
      <c r="AC9" s="99" t="s">
        <v>58</v>
      </c>
      <c r="AD9" s="57"/>
      <c r="AE9" s="57"/>
      <c r="AF9" s="57"/>
      <c r="AG9" s="164" t="s">
        <v>9</v>
      </c>
      <c r="AH9" s="164"/>
      <c r="AI9" s="165">
        <f>ROUND(O9*X9,0)</f>
        <v>4695</v>
      </c>
      <c r="AJ9" s="165"/>
      <c r="AK9" s="165"/>
      <c r="AL9" s="60" t="s">
        <v>10</v>
      </c>
    </row>
    <row r="10" spans="1:40" s="2" customFormat="1" ht="15">
      <c r="B10" s="129" t="s">
        <v>96</v>
      </c>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3"/>
      <c r="AL10" s="3"/>
      <c r="AM10" s="3"/>
    </row>
    <row r="11" spans="1:40" s="52" customFormat="1" ht="29.25" customHeight="1">
      <c r="A11" s="96">
        <v>3</v>
      </c>
      <c r="B11" s="185" t="s">
        <v>60</v>
      </c>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c r="AH11" s="185"/>
      <c r="AI11" s="186"/>
      <c r="AJ11" s="186"/>
      <c r="AK11" s="186"/>
    </row>
    <row r="12" spans="1:40" s="98" customFormat="1" ht="12.75" customHeight="1">
      <c r="A12" s="54"/>
      <c r="M12" s="56"/>
      <c r="N12" s="57"/>
      <c r="O12" s="165">
        <v>1</v>
      </c>
      <c r="P12" s="165"/>
      <c r="Q12" s="168" t="s">
        <v>57</v>
      </c>
      <c r="R12" s="168"/>
      <c r="S12" s="57"/>
      <c r="T12" s="58"/>
      <c r="U12" s="178" t="s">
        <v>8</v>
      </c>
      <c r="V12" s="178"/>
      <c r="W12" s="178"/>
      <c r="X12" s="183">
        <v>2533.4699999999998</v>
      </c>
      <c r="Y12" s="183"/>
      <c r="Z12" s="183"/>
      <c r="AA12" s="183"/>
      <c r="AB12" s="57"/>
      <c r="AC12" s="99" t="s">
        <v>58</v>
      </c>
      <c r="AD12" s="57"/>
      <c r="AE12" s="57"/>
      <c r="AF12" s="57"/>
      <c r="AG12" s="164" t="s">
        <v>9</v>
      </c>
      <c r="AH12" s="164"/>
      <c r="AI12" s="165">
        <f>ROUND(O12*X12,0)</f>
        <v>2533</v>
      </c>
      <c r="AJ12" s="165"/>
      <c r="AK12" s="165"/>
      <c r="AL12" s="60" t="s">
        <v>10</v>
      </c>
    </row>
    <row r="13" spans="1:40" s="2" customFormat="1" ht="15">
      <c r="B13" s="129" t="s">
        <v>97</v>
      </c>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3"/>
      <c r="AL13" s="3"/>
      <c r="AM13" s="3"/>
    </row>
    <row r="14" spans="1:40" s="52" customFormat="1" ht="42" customHeight="1">
      <c r="A14" s="96">
        <v>4</v>
      </c>
      <c r="B14" s="185" t="s">
        <v>61</v>
      </c>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6"/>
      <c r="AJ14" s="186"/>
      <c r="AK14" s="186"/>
    </row>
    <row r="15" spans="1:40" s="98" customFormat="1" ht="15.75" customHeight="1">
      <c r="A15" s="54"/>
      <c r="M15" s="56"/>
      <c r="N15" s="57"/>
      <c r="O15" s="165">
        <v>2</v>
      </c>
      <c r="P15" s="165"/>
      <c r="Q15" s="168" t="s">
        <v>57</v>
      </c>
      <c r="R15" s="168"/>
      <c r="S15" s="57"/>
      <c r="T15" s="58"/>
      <c r="U15" s="178" t="s">
        <v>8</v>
      </c>
      <c r="V15" s="178"/>
      <c r="W15" s="178"/>
      <c r="X15" s="183">
        <v>1671.58</v>
      </c>
      <c r="Y15" s="183"/>
      <c r="Z15" s="183"/>
      <c r="AA15" s="183"/>
      <c r="AB15" s="57"/>
      <c r="AC15" s="99" t="s">
        <v>58</v>
      </c>
      <c r="AD15" s="57"/>
      <c r="AE15" s="57"/>
      <c r="AF15" s="57"/>
      <c r="AG15" s="164" t="s">
        <v>9</v>
      </c>
      <c r="AH15" s="164"/>
      <c r="AI15" s="165">
        <f>ROUND(O15*X15,0)</f>
        <v>3343</v>
      </c>
      <c r="AJ15" s="165"/>
      <c r="AK15" s="165"/>
      <c r="AL15" s="60" t="s">
        <v>10</v>
      </c>
    </row>
    <row r="16" spans="1:40" s="2" customFormat="1" ht="15">
      <c r="B16" s="129" t="s">
        <v>98</v>
      </c>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3"/>
      <c r="AL16" s="3"/>
      <c r="AM16" s="3"/>
    </row>
    <row r="17" spans="1:39" s="52" customFormat="1" ht="33.75" customHeight="1">
      <c r="A17" s="96">
        <v>5</v>
      </c>
      <c r="B17" s="185" t="s">
        <v>62</v>
      </c>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6"/>
      <c r="AJ17" s="186"/>
      <c r="AK17" s="186"/>
    </row>
    <row r="18" spans="1:39" s="98" customFormat="1" ht="13.5" customHeight="1">
      <c r="A18" s="54"/>
      <c r="M18" s="56"/>
      <c r="N18" s="57"/>
      <c r="O18" s="165">
        <v>1</v>
      </c>
      <c r="P18" s="165"/>
      <c r="Q18" s="168" t="s">
        <v>57</v>
      </c>
      <c r="R18" s="168"/>
      <c r="S18" s="57"/>
      <c r="T18" s="58"/>
      <c r="U18" s="178" t="s">
        <v>8</v>
      </c>
      <c r="V18" s="178"/>
      <c r="W18" s="178"/>
      <c r="X18" s="183">
        <v>447.15</v>
      </c>
      <c r="Y18" s="183"/>
      <c r="Z18" s="183"/>
      <c r="AA18" s="183"/>
      <c r="AB18" s="57"/>
      <c r="AC18" s="99" t="s">
        <v>58</v>
      </c>
      <c r="AD18" s="57"/>
      <c r="AE18" s="57"/>
      <c r="AF18" s="57"/>
      <c r="AG18" s="164" t="s">
        <v>9</v>
      </c>
      <c r="AH18" s="164"/>
      <c r="AI18" s="165">
        <f>ROUND(O18*X18,0)</f>
        <v>447</v>
      </c>
      <c r="AJ18" s="165"/>
      <c r="AK18" s="165"/>
      <c r="AL18" s="60" t="s">
        <v>10</v>
      </c>
    </row>
    <row r="19" spans="1:39" s="2" customFormat="1" ht="15">
      <c r="B19" s="129" t="s">
        <v>99</v>
      </c>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3"/>
      <c r="AL19" s="3"/>
      <c r="AM19" s="3"/>
    </row>
    <row r="20" spans="1:39" s="52" customFormat="1" ht="29.25" customHeight="1">
      <c r="A20" s="96">
        <v>6</v>
      </c>
      <c r="B20" s="185" t="s">
        <v>63</v>
      </c>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6"/>
      <c r="AJ20" s="186"/>
      <c r="AK20" s="186"/>
    </row>
    <row r="21" spans="1:39" s="98" customFormat="1" ht="18" customHeight="1">
      <c r="A21" s="54"/>
      <c r="M21" s="56"/>
      <c r="N21" s="57"/>
      <c r="O21" s="165">
        <v>1</v>
      </c>
      <c r="P21" s="165"/>
      <c r="Q21" s="168" t="s">
        <v>57</v>
      </c>
      <c r="R21" s="168"/>
      <c r="S21" s="57"/>
      <c r="T21" s="58"/>
      <c r="U21" s="178" t="s">
        <v>8</v>
      </c>
      <c r="V21" s="178"/>
      <c r="W21" s="178"/>
      <c r="X21" s="183">
        <v>1269.95</v>
      </c>
      <c r="Y21" s="183"/>
      <c r="Z21" s="183"/>
      <c r="AA21" s="183"/>
      <c r="AB21" s="57"/>
      <c r="AC21" s="99" t="s">
        <v>58</v>
      </c>
      <c r="AD21" s="57"/>
      <c r="AE21" s="57"/>
      <c r="AF21" s="57"/>
      <c r="AG21" s="164" t="s">
        <v>9</v>
      </c>
      <c r="AH21" s="164"/>
      <c r="AI21" s="165">
        <f>ROUND(O21*X21,0)</f>
        <v>1270</v>
      </c>
      <c r="AJ21" s="165"/>
      <c r="AK21" s="165"/>
      <c r="AL21" s="60" t="s">
        <v>10</v>
      </c>
    </row>
    <row r="22" spans="1:39" s="2" customFormat="1" ht="15">
      <c r="B22" s="129" t="s">
        <v>100</v>
      </c>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3"/>
      <c r="AL22" s="3"/>
      <c r="AM22" s="3"/>
    </row>
    <row r="23" spans="1:39" s="52" customFormat="1" ht="53.25" customHeight="1">
      <c r="A23" s="96">
        <v>7</v>
      </c>
      <c r="B23" s="184" t="s">
        <v>64</v>
      </c>
      <c r="C23" s="185"/>
      <c r="D23" s="185"/>
      <c r="E23" s="185"/>
      <c r="F23" s="185"/>
      <c r="G23" s="185"/>
      <c r="H23" s="185"/>
      <c r="I23" s="185"/>
      <c r="J23" s="185"/>
      <c r="K23" s="185"/>
      <c r="L23" s="185"/>
      <c r="M23" s="185"/>
      <c r="N23" s="185"/>
      <c r="O23" s="185"/>
      <c r="P23" s="185"/>
      <c r="Q23" s="185"/>
      <c r="R23" s="185"/>
      <c r="S23" s="185"/>
      <c r="T23" s="185"/>
      <c r="U23" s="185"/>
      <c r="V23" s="185"/>
      <c r="W23" s="185"/>
      <c r="X23" s="185"/>
      <c r="Y23" s="185"/>
      <c r="Z23" s="185"/>
      <c r="AA23" s="185"/>
      <c r="AB23" s="185"/>
      <c r="AC23" s="185"/>
      <c r="AD23" s="185"/>
      <c r="AE23" s="185"/>
      <c r="AF23" s="185"/>
      <c r="AG23" s="185"/>
      <c r="AH23" s="185"/>
      <c r="AI23" s="186"/>
      <c r="AJ23" s="186"/>
      <c r="AK23" s="186"/>
    </row>
    <row r="24" spans="1:39" s="102" customFormat="1" ht="15.75" customHeight="1">
      <c r="A24" s="100" t="s">
        <v>65</v>
      </c>
      <c r="B24" s="188" t="s">
        <v>66</v>
      </c>
      <c r="C24" s="188"/>
      <c r="D24" s="188"/>
      <c r="E24" s="188"/>
      <c r="F24" s="188"/>
      <c r="G24" s="188"/>
      <c r="H24" s="101"/>
      <c r="I24" s="101"/>
      <c r="J24" s="101"/>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89"/>
      <c r="AJ24" s="189"/>
      <c r="AK24" s="189"/>
    </row>
    <row r="25" spans="1:39" s="98" customFormat="1" ht="15.75" customHeight="1">
      <c r="A25" s="54"/>
      <c r="M25" s="56"/>
      <c r="N25" s="57"/>
      <c r="O25" s="163">
        <v>50</v>
      </c>
      <c r="P25" s="163"/>
      <c r="Q25" s="168" t="s">
        <v>94</v>
      </c>
      <c r="R25" s="168"/>
      <c r="S25" s="57"/>
      <c r="T25" s="58"/>
      <c r="U25" s="178" t="s">
        <v>8</v>
      </c>
      <c r="V25" s="178"/>
      <c r="W25" s="178"/>
      <c r="X25" s="183">
        <v>73.209999999999994</v>
      </c>
      <c r="Y25" s="183"/>
      <c r="Z25" s="183"/>
      <c r="AA25" s="183"/>
      <c r="AB25" s="57"/>
      <c r="AC25" s="99" t="s">
        <v>67</v>
      </c>
      <c r="AD25" s="57"/>
      <c r="AE25" s="57"/>
      <c r="AF25" s="57"/>
      <c r="AG25" s="164" t="s">
        <v>9</v>
      </c>
      <c r="AH25" s="164"/>
      <c r="AI25" s="165">
        <f>ROUND(O25*X25,0)</f>
        <v>3661</v>
      </c>
      <c r="AJ25" s="165"/>
      <c r="AK25" s="165"/>
      <c r="AL25" s="60" t="s">
        <v>10</v>
      </c>
    </row>
    <row r="26" spans="1:39" s="2" customFormat="1" ht="15">
      <c r="B26" s="129" t="s">
        <v>101</v>
      </c>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3"/>
      <c r="AL26" s="3"/>
      <c r="AM26" s="3"/>
    </row>
    <row r="27" spans="1:39" s="106" customFormat="1" ht="15.75" customHeight="1">
      <c r="A27" s="103" t="s">
        <v>68</v>
      </c>
      <c r="B27" s="104" t="s">
        <v>69</v>
      </c>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87"/>
      <c r="AJ27" s="187"/>
      <c r="AK27" s="187"/>
    </row>
    <row r="28" spans="1:39" s="98" customFormat="1" ht="10.5" customHeight="1">
      <c r="A28" s="54"/>
      <c r="M28" s="56"/>
      <c r="N28" s="57"/>
      <c r="O28" s="163">
        <v>50</v>
      </c>
      <c r="P28" s="163"/>
      <c r="Q28" s="168" t="s">
        <v>94</v>
      </c>
      <c r="R28" s="168"/>
      <c r="S28" s="57"/>
      <c r="T28" s="58"/>
      <c r="U28" s="178" t="s">
        <v>8</v>
      </c>
      <c r="V28" s="178"/>
      <c r="W28" s="178"/>
      <c r="X28" s="183">
        <v>95.79</v>
      </c>
      <c r="Y28" s="183"/>
      <c r="Z28" s="183"/>
      <c r="AA28" s="183"/>
      <c r="AB28" s="57"/>
      <c r="AC28" s="99" t="s">
        <v>67</v>
      </c>
      <c r="AD28" s="57"/>
      <c r="AE28" s="57"/>
      <c r="AF28" s="57"/>
      <c r="AG28" s="164" t="s">
        <v>9</v>
      </c>
      <c r="AH28" s="164"/>
      <c r="AI28" s="165">
        <f>ROUND(O28*X28,0)</f>
        <v>4790</v>
      </c>
      <c r="AJ28" s="165"/>
      <c r="AK28" s="165"/>
      <c r="AL28" s="60" t="s">
        <v>10</v>
      </c>
    </row>
    <row r="29" spans="1:39" s="2" customFormat="1" ht="15">
      <c r="B29" s="129" t="s">
        <v>102</v>
      </c>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3"/>
      <c r="AL29" s="3"/>
      <c r="AM29" s="3"/>
    </row>
    <row r="30" spans="1:39" s="52" customFormat="1" ht="18" customHeight="1">
      <c r="A30" s="96">
        <v>8</v>
      </c>
      <c r="B30" s="185" t="s">
        <v>70</v>
      </c>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6"/>
      <c r="AJ30" s="186"/>
      <c r="AK30" s="186"/>
    </row>
    <row r="31" spans="1:39" s="98" customFormat="1">
      <c r="A31" s="54"/>
      <c r="M31" s="56"/>
      <c r="N31" s="57"/>
      <c r="O31" s="165">
        <v>2</v>
      </c>
      <c r="P31" s="165"/>
      <c r="Q31" s="168" t="s">
        <v>57</v>
      </c>
      <c r="R31" s="168"/>
      <c r="S31" s="57"/>
      <c r="T31" s="58"/>
      <c r="U31" s="178" t="s">
        <v>8</v>
      </c>
      <c r="V31" s="178"/>
      <c r="W31" s="178"/>
      <c r="X31" s="183">
        <v>1109.46</v>
      </c>
      <c r="Y31" s="183"/>
      <c r="Z31" s="183"/>
      <c r="AA31" s="183"/>
      <c r="AB31" s="57"/>
      <c r="AC31" s="99" t="s">
        <v>58</v>
      </c>
      <c r="AD31" s="57"/>
      <c r="AE31" s="57"/>
      <c r="AF31" s="57"/>
      <c r="AG31" s="164" t="s">
        <v>9</v>
      </c>
      <c r="AH31" s="164"/>
      <c r="AI31" s="165">
        <f>ROUND(O31*X31,0)</f>
        <v>2219</v>
      </c>
      <c r="AJ31" s="165"/>
      <c r="AK31" s="165"/>
      <c r="AL31" s="60" t="s">
        <v>10</v>
      </c>
    </row>
    <row r="32" spans="1:39" s="2" customFormat="1" ht="15">
      <c r="B32" s="129" t="s">
        <v>103</v>
      </c>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3"/>
      <c r="AL32" s="3"/>
      <c r="AM32" s="3"/>
    </row>
    <row r="33" spans="1:39" s="52" customFormat="1" ht="18" customHeight="1">
      <c r="A33" s="96">
        <v>9</v>
      </c>
      <c r="B33" s="185" t="s">
        <v>71</v>
      </c>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6"/>
      <c r="AJ33" s="186"/>
      <c r="AK33" s="186"/>
    </row>
    <row r="34" spans="1:39" s="98" customFormat="1">
      <c r="A34" s="54"/>
      <c r="M34" s="56"/>
      <c r="N34" s="57"/>
      <c r="O34" s="165">
        <v>1</v>
      </c>
      <c r="P34" s="165"/>
      <c r="Q34" s="168" t="s">
        <v>57</v>
      </c>
      <c r="R34" s="168"/>
      <c r="S34" s="57"/>
      <c r="T34" s="58"/>
      <c r="U34" s="178" t="s">
        <v>8</v>
      </c>
      <c r="V34" s="178"/>
      <c r="W34" s="178"/>
      <c r="X34" s="183">
        <v>1384.24</v>
      </c>
      <c r="Y34" s="183"/>
      <c r="Z34" s="183"/>
      <c r="AA34" s="183"/>
      <c r="AB34" s="57"/>
      <c r="AC34" s="99" t="s">
        <v>58</v>
      </c>
      <c r="AD34" s="57"/>
      <c r="AE34" s="57"/>
      <c r="AF34" s="57"/>
      <c r="AG34" s="164" t="s">
        <v>9</v>
      </c>
      <c r="AH34" s="164"/>
      <c r="AI34" s="165">
        <f>ROUND(O34*X34,0)</f>
        <v>1384</v>
      </c>
      <c r="AJ34" s="165"/>
      <c r="AK34" s="165"/>
      <c r="AL34" s="60" t="s">
        <v>10</v>
      </c>
    </row>
    <row r="35" spans="1:39" s="2" customFormat="1" ht="15">
      <c r="B35" s="129" t="s">
        <v>104</v>
      </c>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3"/>
      <c r="AL35" s="3"/>
      <c r="AM35" s="3"/>
    </row>
    <row r="36" spans="1:39" s="52" customFormat="1" ht="18" customHeight="1">
      <c r="A36" s="96">
        <v>10</v>
      </c>
      <c r="B36" s="185" t="s">
        <v>72</v>
      </c>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6"/>
      <c r="AJ36" s="186"/>
      <c r="AK36" s="186"/>
    </row>
    <row r="37" spans="1:39" s="98" customFormat="1" ht="15">
      <c r="A37" s="96"/>
      <c r="M37" s="56"/>
      <c r="N37" s="57"/>
      <c r="O37" s="165">
        <v>1</v>
      </c>
      <c r="P37" s="165"/>
      <c r="Q37" s="168" t="s">
        <v>57</v>
      </c>
      <c r="R37" s="168"/>
      <c r="S37" s="57"/>
      <c r="T37" s="58"/>
      <c r="U37" s="178" t="s">
        <v>8</v>
      </c>
      <c r="V37" s="178"/>
      <c r="W37" s="178"/>
      <c r="X37" s="183">
        <v>877.8</v>
      </c>
      <c r="Y37" s="183"/>
      <c r="Z37" s="183"/>
      <c r="AA37" s="183"/>
      <c r="AB37" s="57"/>
      <c r="AC37" s="99" t="s">
        <v>58</v>
      </c>
      <c r="AD37" s="57"/>
      <c r="AE37" s="57"/>
      <c r="AF37" s="57"/>
      <c r="AG37" s="164" t="s">
        <v>9</v>
      </c>
      <c r="AH37" s="164"/>
      <c r="AI37" s="165">
        <f>ROUND(O37*X37,0)</f>
        <v>878</v>
      </c>
      <c r="AJ37" s="165"/>
      <c r="AK37" s="165"/>
      <c r="AL37" s="60" t="s">
        <v>10</v>
      </c>
    </row>
    <row r="38" spans="1:39" s="2" customFormat="1" ht="15">
      <c r="A38" s="96"/>
      <c r="B38" s="129" t="s">
        <v>105</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3"/>
      <c r="AL38" s="3"/>
      <c r="AM38" s="3"/>
    </row>
    <row r="39" spans="1:39" s="52" customFormat="1" ht="15">
      <c r="A39" s="96">
        <v>11</v>
      </c>
      <c r="B39" s="185" t="s">
        <v>73</v>
      </c>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6"/>
      <c r="AJ39" s="186"/>
      <c r="AK39" s="186"/>
    </row>
    <row r="40" spans="1:39" s="102" customFormat="1" ht="15">
      <c r="A40" s="128" t="s">
        <v>65</v>
      </c>
      <c r="B40" s="188" t="s">
        <v>66</v>
      </c>
      <c r="C40" s="188"/>
      <c r="D40" s="188"/>
      <c r="E40" s="188"/>
      <c r="F40" s="188"/>
      <c r="G40" s="188"/>
      <c r="H40" s="101"/>
      <c r="I40" s="101"/>
      <c r="J40" s="101"/>
      <c r="K40" s="101"/>
      <c r="L40" s="101"/>
      <c r="M40" s="101"/>
      <c r="N40" s="101"/>
      <c r="O40" s="101"/>
      <c r="P40" s="101"/>
      <c r="Q40" s="101"/>
      <c r="R40" s="101"/>
      <c r="S40" s="101"/>
      <c r="T40" s="101"/>
      <c r="U40" s="101"/>
      <c r="V40" s="101"/>
      <c r="W40" s="101"/>
      <c r="X40" s="101"/>
      <c r="Y40" s="101"/>
      <c r="Z40" s="101"/>
      <c r="AA40" s="101"/>
      <c r="AB40" s="101"/>
      <c r="AC40" s="101"/>
      <c r="AD40" s="101"/>
      <c r="AE40" s="101"/>
      <c r="AF40" s="101"/>
      <c r="AG40" s="101"/>
      <c r="AH40" s="101"/>
      <c r="AI40" s="189"/>
      <c r="AJ40" s="189"/>
      <c r="AK40" s="189"/>
    </row>
    <row r="41" spans="1:39" s="98" customFormat="1" ht="15.75" customHeight="1">
      <c r="A41" s="128"/>
      <c r="M41" s="56"/>
      <c r="N41" s="57"/>
      <c r="O41" s="165">
        <v>1</v>
      </c>
      <c r="P41" s="165"/>
      <c r="Q41" s="168" t="s">
        <v>57</v>
      </c>
      <c r="R41" s="168"/>
      <c r="S41" s="57"/>
      <c r="T41" s="58"/>
      <c r="U41" s="178" t="s">
        <v>8</v>
      </c>
      <c r="V41" s="178"/>
      <c r="W41" s="178"/>
      <c r="X41" s="183">
        <v>200.42</v>
      </c>
      <c r="Y41" s="183"/>
      <c r="Z41" s="183"/>
      <c r="AA41" s="183"/>
      <c r="AB41" s="57"/>
      <c r="AC41" s="99" t="s">
        <v>58</v>
      </c>
      <c r="AD41" s="57"/>
      <c r="AE41" s="57"/>
      <c r="AF41" s="57"/>
      <c r="AG41" s="164" t="s">
        <v>9</v>
      </c>
      <c r="AH41" s="164"/>
      <c r="AI41" s="165">
        <f>ROUND(O41*X41,0)</f>
        <v>200</v>
      </c>
      <c r="AJ41" s="165"/>
      <c r="AK41" s="165"/>
      <c r="AL41" s="60" t="s">
        <v>10</v>
      </c>
    </row>
    <row r="42" spans="1:39" s="2" customFormat="1" ht="12" customHeight="1">
      <c r="A42" s="128"/>
      <c r="B42" s="129" t="s">
        <v>106</v>
      </c>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3"/>
      <c r="AL42" s="3"/>
      <c r="AM42" s="3"/>
    </row>
    <row r="43" spans="1:39" s="106" customFormat="1" ht="15">
      <c r="A43" s="128" t="s">
        <v>68</v>
      </c>
      <c r="B43" s="104" t="s">
        <v>69</v>
      </c>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87"/>
      <c r="AJ43" s="187"/>
      <c r="AK43" s="187"/>
    </row>
    <row r="44" spans="1:39" s="98" customFormat="1" ht="15">
      <c r="A44" s="96"/>
      <c r="M44" s="56"/>
      <c r="N44" s="57"/>
      <c r="O44" s="165">
        <v>1</v>
      </c>
      <c r="P44" s="165"/>
      <c r="Q44" s="168" t="s">
        <v>57</v>
      </c>
      <c r="R44" s="168"/>
      <c r="S44" s="57"/>
      <c r="T44" s="58"/>
      <c r="U44" s="178" t="s">
        <v>8</v>
      </c>
      <c r="V44" s="178"/>
      <c r="W44" s="178"/>
      <c r="X44" s="183">
        <v>271.92</v>
      </c>
      <c r="Y44" s="183"/>
      <c r="Z44" s="183"/>
      <c r="AA44" s="183"/>
      <c r="AB44" s="57"/>
      <c r="AC44" s="99" t="s">
        <v>58</v>
      </c>
      <c r="AD44" s="57"/>
      <c r="AE44" s="57"/>
      <c r="AF44" s="57"/>
      <c r="AG44" s="164" t="s">
        <v>9</v>
      </c>
      <c r="AH44" s="164"/>
      <c r="AI44" s="165">
        <f>ROUND(O44*X44,0)</f>
        <v>272</v>
      </c>
      <c r="AJ44" s="165"/>
      <c r="AK44" s="165"/>
      <c r="AL44" s="60" t="s">
        <v>10</v>
      </c>
      <c r="AM44" s="107">
        <f>AI25+AI28+AI31+AI34+AI41+AI44</f>
        <v>12526</v>
      </c>
    </row>
    <row r="45" spans="1:39" s="2" customFormat="1" ht="15">
      <c r="A45" s="96"/>
      <c r="B45" s="129" t="s">
        <v>107</v>
      </c>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3"/>
      <c r="AL45" s="3"/>
      <c r="AM45" s="3"/>
    </row>
    <row r="46" spans="1:39" s="52" customFormat="1" ht="45" customHeight="1">
      <c r="A46" s="96">
        <v>12</v>
      </c>
      <c r="B46" s="184" t="s">
        <v>74</v>
      </c>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6"/>
      <c r="AJ46" s="186"/>
      <c r="AK46" s="186"/>
    </row>
    <row r="47" spans="1:39" s="98" customFormat="1" ht="10.5" customHeight="1">
      <c r="A47" s="96"/>
      <c r="M47" s="56"/>
      <c r="N47" s="57"/>
      <c r="O47" s="163">
        <v>15</v>
      </c>
      <c r="P47" s="163"/>
      <c r="Q47" s="168" t="s">
        <v>94</v>
      </c>
      <c r="R47" s="168"/>
      <c r="S47" s="57"/>
      <c r="T47" s="58"/>
      <c r="U47" s="178" t="s">
        <v>8</v>
      </c>
      <c r="V47" s="178"/>
      <c r="W47" s="178"/>
      <c r="X47" s="183">
        <v>146.57</v>
      </c>
      <c r="Y47" s="183"/>
      <c r="Z47" s="183"/>
      <c r="AA47" s="183"/>
      <c r="AB47" s="57"/>
      <c r="AC47" s="99" t="s">
        <v>67</v>
      </c>
      <c r="AD47" s="57"/>
      <c r="AE47" s="57"/>
      <c r="AF47" s="57"/>
      <c r="AG47" s="164" t="s">
        <v>9</v>
      </c>
      <c r="AH47" s="164"/>
      <c r="AI47" s="165">
        <f>ROUND(O47*X47,0)</f>
        <v>2199</v>
      </c>
      <c r="AJ47" s="165"/>
      <c r="AK47" s="165"/>
      <c r="AL47" s="60" t="s">
        <v>10</v>
      </c>
    </row>
    <row r="48" spans="1:39" s="2" customFormat="1" ht="15">
      <c r="A48" s="96"/>
      <c r="B48" s="129" t="s">
        <v>108</v>
      </c>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29"/>
      <c r="AJ48" s="129"/>
      <c r="AK48" s="3"/>
      <c r="AL48" s="3"/>
      <c r="AM48" s="3"/>
    </row>
    <row r="49" spans="1:41" s="117" customFormat="1" ht="48" customHeight="1">
      <c r="A49" s="96">
        <v>13</v>
      </c>
      <c r="B49" s="197" t="s">
        <v>113</v>
      </c>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c r="AA49" s="197"/>
      <c r="AB49" s="197"/>
      <c r="AC49" s="197"/>
      <c r="AD49" s="197"/>
      <c r="AE49" s="197"/>
      <c r="AF49" s="197"/>
      <c r="AG49" s="197"/>
      <c r="AH49" s="197"/>
      <c r="AI49" s="198"/>
      <c r="AJ49" s="198"/>
      <c r="AK49" s="198"/>
    </row>
    <row r="50" spans="1:41" s="98" customFormat="1" ht="18.75" customHeight="1">
      <c r="A50" s="54"/>
      <c r="M50" s="56"/>
      <c r="N50" s="57"/>
      <c r="O50" s="163">
        <v>1</v>
      </c>
      <c r="P50" s="163"/>
      <c r="Q50" s="168"/>
      <c r="R50" s="168"/>
      <c r="S50" s="57"/>
      <c r="T50" s="59"/>
      <c r="U50" s="178" t="s">
        <v>8</v>
      </c>
      <c r="V50" s="178"/>
      <c r="W50" s="178"/>
      <c r="X50" s="183">
        <v>21989.61</v>
      </c>
      <c r="Y50" s="183"/>
      <c r="Z50" s="183"/>
      <c r="AA50" s="183"/>
      <c r="AB50" s="57"/>
      <c r="AC50" s="99" t="s">
        <v>58</v>
      </c>
      <c r="AD50" s="57"/>
      <c r="AE50" s="57"/>
      <c r="AF50" s="57"/>
      <c r="AG50" s="164" t="s">
        <v>9</v>
      </c>
      <c r="AH50" s="164"/>
      <c r="AI50" s="165">
        <f>ROUND(O50*X50,0)</f>
        <v>21990</v>
      </c>
      <c r="AJ50" s="165"/>
      <c r="AK50" s="165"/>
      <c r="AL50" s="60" t="s">
        <v>10</v>
      </c>
    </row>
    <row r="51" spans="1:41" s="118" customFormat="1" ht="17.25" customHeight="1" thickBot="1">
      <c r="A51" s="81"/>
      <c r="M51" s="119"/>
      <c r="N51" s="120"/>
      <c r="O51" s="124"/>
      <c r="P51" s="124"/>
      <c r="Q51" s="125"/>
      <c r="R51" s="125"/>
      <c r="S51" s="120"/>
      <c r="T51" s="121"/>
      <c r="U51" s="121"/>
      <c r="V51" s="121"/>
      <c r="W51" s="121"/>
      <c r="X51" s="126"/>
      <c r="Y51" s="126"/>
      <c r="Z51" s="126"/>
      <c r="AA51" s="126"/>
      <c r="AB51" s="120"/>
      <c r="AC51" s="122"/>
      <c r="AD51" s="120"/>
      <c r="AE51" s="120"/>
      <c r="AF51" s="120"/>
      <c r="AG51" s="127"/>
      <c r="AH51" s="127"/>
      <c r="AI51" s="124"/>
      <c r="AJ51" s="124"/>
      <c r="AK51" s="124"/>
      <c r="AL51" s="123"/>
    </row>
    <row r="52" spans="1:41" s="30" customFormat="1" ht="15" customHeight="1">
      <c r="A52" s="32"/>
      <c r="B52" s="108"/>
      <c r="AA52" s="181" t="s">
        <v>37</v>
      </c>
      <c r="AB52" s="181"/>
      <c r="AC52" s="181"/>
      <c r="AD52" s="181"/>
      <c r="AE52" s="181"/>
      <c r="AF52" s="109" t="s">
        <v>9</v>
      </c>
      <c r="AG52" s="109"/>
      <c r="AH52" s="110"/>
      <c r="AI52" s="182">
        <f>SUM(AI6:AL50)</f>
        <v>59574</v>
      </c>
      <c r="AJ52" s="182"/>
      <c r="AK52" s="182"/>
      <c r="AL52" s="111" t="s">
        <v>10</v>
      </c>
      <c r="AM52" s="31">
        <f>AI6+AI9+AI12+AI15+AI18+AI21+AI25+AI28+AI31+AI34+AI37+AI41+AI44+AI47</f>
        <v>37584</v>
      </c>
    </row>
    <row r="53" spans="1:41" s="113" customFormat="1">
      <c r="A53" s="112"/>
    </row>
    <row r="54" spans="1:41" s="113" customFormat="1">
      <c r="A54" s="112"/>
    </row>
    <row r="56" spans="1:41" s="1" customFormat="1" ht="42" customHeight="1">
      <c r="A56" s="7" t="s">
        <v>38</v>
      </c>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9"/>
      <c r="AG56" s="9"/>
      <c r="AH56" s="9"/>
      <c r="AI56" s="9"/>
      <c r="AJ56" s="9"/>
      <c r="AK56" s="9"/>
      <c r="AL56" s="9"/>
      <c r="AM56" s="9"/>
      <c r="AN56" s="10"/>
      <c r="AO56" s="10"/>
    </row>
    <row r="57" spans="1:41" s="1" customFormat="1" ht="13.5" thickBo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row>
    <row r="58" spans="1:41" s="1" customFormat="1" ht="15.7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42" t="s">
        <v>37</v>
      </c>
      <c r="AD58" s="142"/>
      <c r="AE58" s="142"/>
      <c r="AF58" s="142"/>
      <c r="AG58" s="142"/>
      <c r="AH58" s="12" t="s">
        <v>9</v>
      </c>
      <c r="AI58" s="12"/>
      <c r="AJ58" s="143"/>
      <c r="AK58" s="143"/>
      <c r="AL58" s="143"/>
      <c r="AM58" s="143"/>
      <c r="AN58" s="152"/>
      <c r="AO58" s="152"/>
    </row>
    <row r="59" spans="1:41" s="1" customFormat="1" ht="1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0"/>
      <c r="AF59" s="10"/>
      <c r="AG59" s="10"/>
      <c r="AH59" s="10"/>
      <c r="AI59" s="10"/>
      <c r="AJ59" s="10"/>
      <c r="AK59" s="10"/>
      <c r="AL59" s="10"/>
      <c r="AM59" s="10"/>
      <c r="AN59" s="10"/>
      <c r="AO59" s="10"/>
    </row>
    <row r="60" spans="1:41" s="1" customFormat="1" ht="15.75">
      <c r="A60" s="8"/>
      <c r="B60" s="7" t="s">
        <v>39</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1" s="1" customFormat="1" ht="15.75">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9"/>
      <c r="AF61" s="9"/>
      <c r="AG61" s="9"/>
      <c r="AH61" s="9"/>
      <c r="AI61" s="9"/>
      <c r="AJ61" s="9"/>
      <c r="AK61" s="9"/>
      <c r="AL61" s="10"/>
      <c r="AM61" s="10"/>
      <c r="AN61" s="10"/>
      <c r="AO61" s="10"/>
    </row>
    <row r="62" spans="1:41" s="1" customFormat="1" ht="15.75">
      <c r="A62" s="8"/>
      <c r="B62" s="7" t="s">
        <v>40</v>
      </c>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9"/>
      <c r="AF62" s="9"/>
      <c r="AG62" s="9"/>
      <c r="AH62" s="9"/>
      <c r="AI62" s="9"/>
      <c r="AJ62" s="9"/>
      <c r="AK62" s="9"/>
      <c r="AL62" s="10"/>
      <c r="AM62" s="10"/>
      <c r="AN62" s="10"/>
      <c r="AO62" s="10"/>
    </row>
    <row r="63" spans="1:41" s="1" customFormat="1" ht="15.75">
      <c r="A63" s="14"/>
      <c r="B63" s="14"/>
      <c r="C63" s="14"/>
      <c r="D63" s="14"/>
      <c r="E63" s="14"/>
      <c r="F63" s="14"/>
      <c r="G63" s="14"/>
      <c r="H63" s="14"/>
      <c r="I63" s="14"/>
      <c r="J63" s="14"/>
      <c r="K63" s="14"/>
      <c r="L63" s="14"/>
      <c r="M63" s="14"/>
      <c r="N63" s="15"/>
      <c r="O63" s="15"/>
      <c r="P63" s="15"/>
      <c r="Q63" s="15"/>
      <c r="R63" s="15"/>
      <c r="S63" s="14"/>
      <c r="T63" s="14"/>
      <c r="U63" s="14"/>
      <c r="V63" s="14"/>
      <c r="W63" s="14"/>
      <c r="X63" s="14"/>
      <c r="Y63" s="14"/>
      <c r="Z63" s="14"/>
      <c r="AA63" s="14"/>
      <c r="AB63" s="14"/>
      <c r="AC63" s="14"/>
      <c r="AD63" s="14"/>
      <c r="AE63" s="16"/>
      <c r="AF63" s="16"/>
      <c r="AG63" s="16"/>
      <c r="AH63" s="16"/>
      <c r="AI63" s="16"/>
      <c r="AJ63" s="16"/>
      <c r="AK63" s="16"/>
    </row>
    <row r="64" spans="1:41" s="1" customFormat="1" ht="15.75">
      <c r="A64" s="14"/>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9"/>
      <c r="AF64" s="9"/>
      <c r="AG64" s="9"/>
      <c r="AH64" s="9"/>
      <c r="AI64" s="9"/>
      <c r="AJ64" s="16"/>
      <c r="AK64" s="16"/>
    </row>
    <row r="65" spans="2:35" s="1" customFormat="1">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row>
    <row r="66" spans="2:35" s="1" customFormat="1">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row>
    <row r="67" spans="2:35" s="1" customFormat="1">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row>
    <row r="68" spans="2:35" s="1" customFormat="1" ht="15">
      <c r="B68" s="144" t="s">
        <v>41</v>
      </c>
      <c r="C68" s="144"/>
      <c r="D68" s="144"/>
      <c r="E68" s="144"/>
      <c r="F68" s="144"/>
      <c r="G68" s="144"/>
      <c r="H68" s="144"/>
      <c r="I68" s="144"/>
      <c r="J68" s="144"/>
      <c r="K68" s="144"/>
      <c r="L68" s="17"/>
      <c r="M68" s="17"/>
      <c r="N68" s="17"/>
      <c r="O68" s="17"/>
      <c r="P68" s="17"/>
      <c r="Q68" s="17"/>
      <c r="R68" s="17"/>
      <c r="S68" s="17"/>
      <c r="T68" s="17"/>
      <c r="U68" s="17"/>
      <c r="V68" s="17"/>
      <c r="W68" s="17"/>
      <c r="X68" s="17"/>
      <c r="Y68" s="17"/>
      <c r="Z68" s="17"/>
      <c r="AA68" s="17"/>
      <c r="AB68" s="17"/>
      <c r="AC68" s="17"/>
      <c r="AD68" s="17"/>
      <c r="AE68" s="17"/>
      <c r="AF68" s="17"/>
      <c r="AG68" s="17"/>
      <c r="AH68" s="17"/>
      <c r="AI68" s="10"/>
    </row>
    <row r="69" spans="2:35" s="1" customFormat="1" ht="15">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row>
    <row r="70" spans="2:35" s="1" customFormat="1" ht="15">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0"/>
    </row>
  </sheetData>
  <mergeCells count="151">
    <mergeCell ref="B49:AH49"/>
    <mergeCell ref="AI49:AK49"/>
    <mergeCell ref="O50:P50"/>
    <mergeCell ref="Q50:R50"/>
    <mergeCell ref="U50:W50"/>
    <mergeCell ref="X50:AA50"/>
    <mergeCell ref="AG50:AH50"/>
    <mergeCell ref="AI50:AK50"/>
    <mergeCell ref="O6:P6"/>
    <mergeCell ref="Q6:R6"/>
    <mergeCell ref="U6:W6"/>
    <mergeCell ref="X6:AA6"/>
    <mergeCell ref="AG6:AH6"/>
    <mergeCell ref="AI6:AK6"/>
    <mergeCell ref="B11:AH11"/>
    <mergeCell ref="AI11:AK11"/>
    <mergeCell ref="O9:P9"/>
    <mergeCell ref="Q9:R9"/>
    <mergeCell ref="U9:W9"/>
    <mergeCell ref="X9:AA9"/>
    <mergeCell ref="AG9:AH9"/>
    <mergeCell ref="AI9:AK9"/>
    <mergeCell ref="B8:AH8"/>
    <mergeCell ref="AI8:AK8"/>
    <mergeCell ref="B5:AH5"/>
    <mergeCell ref="AI5:AK5"/>
    <mergeCell ref="A1:AL1"/>
    <mergeCell ref="A2:AL2"/>
    <mergeCell ref="A3:D3"/>
    <mergeCell ref="E3:AL3"/>
    <mergeCell ref="B4:L4"/>
    <mergeCell ref="M4:T4"/>
    <mergeCell ref="U4:Z4"/>
    <mergeCell ref="AA4:AF4"/>
    <mergeCell ref="AG4:AL4"/>
    <mergeCell ref="O15:P15"/>
    <mergeCell ref="Q15:R15"/>
    <mergeCell ref="U15:W15"/>
    <mergeCell ref="X15:AA15"/>
    <mergeCell ref="AG15:AH15"/>
    <mergeCell ref="AI15:AK15"/>
    <mergeCell ref="B14:AH14"/>
    <mergeCell ref="AI14:AK14"/>
    <mergeCell ref="O12:P12"/>
    <mergeCell ref="Q12:R12"/>
    <mergeCell ref="U12:W12"/>
    <mergeCell ref="X12:AA12"/>
    <mergeCell ref="AG12:AH12"/>
    <mergeCell ref="AI12:AK12"/>
    <mergeCell ref="B20:AH20"/>
    <mergeCell ref="AI20:AK20"/>
    <mergeCell ref="O18:P18"/>
    <mergeCell ref="Q18:R18"/>
    <mergeCell ref="U18:W18"/>
    <mergeCell ref="X18:AA18"/>
    <mergeCell ref="AG18:AH18"/>
    <mergeCell ref="AI18:AK18"/>
    <mergeCell ref="B17:AH17"/>
    <mergeCell ref="AI17:AK17"/>
    <mergeCell ref="B23:AH23"/>
    <mergeCell ref="AI23:AK23"/>
    <mergeCell ref="B24:G24"/>
    <mergeCell ref="AI24:AK24"/>
    <mergeCell ref="O21:P21"/>
    <mergeCell ref="Q21:R21"/>
    <mergeCell ref="U21:W21"/>
    <mergeCell ref="X21:AA21"/>
    <mergeCell ref="AG21:AH21"/>
    <mergeCell ref="AI21:AK21"/>
    <mergeCell ref="O28:P28"/>
    <mergeCell ref="Q28:R28"/>
    <mergeCell ref="U28:W28"/>
    <mergeCell ref="X28:AA28"/>
    <mergeCell ref="AG28:AH28"/>
    <mergeCell ref="AI28:AK28"/>
    <mergeCell ref="AI27:AK27"/>
    <mergeCell ref="O25:P25"/>
    <mergeCell ref="Q25:R25"/>
    <mergeCell ref="U25:W25"/>
    <mergeCell ref="X25:AA25"/>
    <mergeCell ref="AG25:AH25"/>
    <mergeCell ref="AI25:AK25"/>
    <mergeCell ref="B33:AH33"/>
    <mergeCell ref="AI33:AK33"/>
    <mergeCell ref="O31:P31"/>
    <mergeCell ref="Q31:R31"/>
    <mergeCell ref="U31:W31"/>
    <mergeCell ref="X31:AA31"/>
    <mergeCell ref="AG31:AH31"/>
    <mergeCell ref="AI31:AK31"/>
    <mergeCell ref="B30:AH30"/>
    <mergeCell ref="AI30:AK30"/>
    <mergeCell ref="O37:P37"/>
    <mergeCell ref="Q37:R37"/>
    <mergeCell ref="U37:W37"/>
    <mergeCell ref="X37:AA37"/>
    <mergeCell ref="AG37:AH37"/>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39:AH39"/>
    <mergeCell ref="AI39:AK39"/>
    <mergeCell ref="B40:G40"/>
    <mergeCell ref="AI40:AK40"/>
    <mergeCell ref="AG47:AH47"/>
    <mergeCell ref="AI47:AK47"/>
    <mergeCell ref="B46:AH46"/>
    <mergeCell ref="AI46:AK46"/>
    <mergeCell ref="O44:P44"/>
    <mergeCell ref="Q44:R44"/>
    <mergeCell ref="U44:W44"/>
    <mergeCell ref="X44:AA44"/>
    <mergeCell ref="AG44:AH44"/>
    <mergeCell ref="AI44:AK44"/>
    <mergeCell ref="AN58:AO58"/>
    <mergeCell ref="B68:K68"/>
    <mergeCell ref="B32:AJ32"/>
    <mergeCell ref="B35:AJ35"/>
    <mergeCell ref="B38:AJ38"/>
    <mergeCell ref="B42:AJ42"/>
    <mergeCell ref="B45:AJ45"/>
    <mergeCell ref="B48:AJ48"/>
    <mergeCell ref="B7:AJ7"/>
    <mergeCell ref="B10:AJ10"/>
    <mergeCell ref="B13:AJ13"/>
    <mergeCell ref="B16:AJ16"/>
    <mergeCell ref="B19:AJ19"/>
    <mergeCell ref="B22:AJ22"/>
    <mergeCell ref="B26:AJ26"/>
    <mergeCell ref="B29:AJ29"/>
    <mergeCell ref="AA52:AE52"/>
    <mergeCell ref="AI52:AK52"/>
    <mergeCell ref="AC58:AG58"/>
    <mergeCell ref="AJ58:AM58"/>
    <mergeCell ref="O47:P47"/>
    <mergeCell ref="Q47:R47"/>
    <mergeCell ref="U47:W47"/>
    <mergeCell ref="X47:AA47"/>
  </mergeCells>
  <pageMargins left="0.56999999999999995" right="0.22" top="0.35" bottom="0.21" header="0.16" footer="0.19"/>
  <pageSetup paperSize="5" scale="85" orientation="portrait" horizontalDpi="300" verticalDpi="300" r:id="rId1"/>
  <headerFooter alignWithMargins="0">
    <oddHeader>Page &amp;P</oddHeader>
  </headerFooter>
  <rowBreaks count="1" manualBreakCount="1">
    <brk id="48" max="37" man="1"/>
  </rowBreaks>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DWE MBldg</vt:lpstr>
      <vt:lpstr>W S &amp; S F </vt:lpstr>
      <vt:lpstr>Sheet3</vt:lpstr>
      <vt:lpstr>'DWE MBldg'!Print_Area</vt:lpstr>
      <vt:lpstr>'W S &amp; S F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2017-01-24T13:24:56Z</dcterms:modified>
</cp:coreProperties>
</file>