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<sst xmlns="http://schemas.openxmlformats.org/spreadsheetml/2006/main" count="261" uniqueCount="115">
  <si>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</si>
  <si>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</si>
  <si>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</si>
  <si>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</si>
  <si>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</si>
  <si>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</si>
  <si>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</si>
  <si>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</si>
  <si>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</si>
  <si>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</si>
  <si>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</si>
  <si>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</si>
  <si>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</si>
  <si>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</si>
  <si>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</si>
  <si>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</si>
  <si>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</si>
  <si>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</si>
  <si>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</si>
  <si>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</si>
  <si>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</si>
  <si>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</si>
  <si>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</si>
  <si>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</si>
  <si>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</si>
  <si>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</si>
  <si>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</si>
  <si>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</si>
  <si>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</si>
  <si>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</si>
  <si>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</si>
  <si>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</si>
  <si>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</si>
  <si>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</si>
  <si>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</si>
  <si>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</si>
  <si>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</si>
  <si>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</si>
  <si>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</si>
  <si>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</si>
  <si>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</si>
  <si>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</si>
  <si>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</si>
  <si>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</si>
  <si>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</si>
  <si>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</si>
  <si>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</si>
  <si>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</si>
  <si>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</si>
  <si>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</si>
  <si>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</si>
  <si>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</si>
  <si>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</si>
  <si>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</si>
  <si>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</si>
  <si>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</si>
  <si>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</si>
  <si>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</si>
  <si>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</si>
  <si>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</si>
  <si>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</si>
  <si>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</si>
  <si>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</si>
  <si>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</si>
  <si>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</si>
  <si>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</si>
  <si>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</si>
  <si>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</si>
  <si>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</si>
  <si>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</si>
  <si>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</si>
  <si>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</si>
  <si>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</si>
  <si>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</si>
  <si>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</si>
  <si>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</si>
  <si>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</si>
  <si>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</si>
  <si>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</si>
  <si>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</si>
  <si>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</si>
  <si>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</si>
  <si>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</si>
  <si>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</si>
  <si>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</si>
  <si>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</si>
  <si>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</si>
  <si>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</si>
  <si>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</si>
  <si>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</si>
  <si>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</si>
  <si>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</si>
  <si>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</si>
  <si>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</si>
  <si>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</si>
  <si>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</si>
  <si>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</si>
  <si>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</si>
  <si>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</si>
  <si>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</si>
  <si>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</si>
  <si>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</si>
  <si>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</si>
  <si>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</si>
  <si>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</si>
  <si>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</si>
  <si>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</si>
  <si>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</si>
  <si>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</si>
  <si>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</si>
  <si>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</si>
  <si>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</si>
  <si>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</si>
  <si>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</si>
  <si>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Muhammad Ilyas Paro,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</si>
</sst>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30" fillId="0" borderId="0" xfId="3" applyFont="1" applyAlignment="1">
      <alignment horizontal="center" vertical="center"/>
    </xf>
    <xf numFmtId="0" fontId="18" fillId="0" borderId="0" xfId="1" applyFont="1" applyBorder="1" applyAlignment="1">
      <alignment horizontal="left"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14" fillId="0" borderId="0" xfId="1" applyFont="1" applyBorder="1" applyAlignment="1">
      <alignment horizontal="justify" vertical="top"/>
    </xf>
    <xf numFmtId="0" fontId="14"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8" fillId="0" borderId="0" xfId="1" applyFont="1" applyBorder="1" applyAlignment="1">
      <alignment horizontal="center" vertical="center"/>
    </xf>
    <xf numFmtId="0" fontId="14" fillId="0" borderId="0" xfId="1" applyFont="1" applyBorder="1" applyAlignment="1">
      <alignment horizontal="center" vertical="top"/>
    </xf>
    <xf numFmtId="0" fontId="16" fillId="0" borderId="0" xfId="1" applyFont="1" applyBorder="1" applyAlignment="1">
      <alignment horizontal="right" vertical="center"/>
    </xf>
    <xf numFmtId="0" fontId="1" fillId="0" borderId="0" xfId="1" applyFont="1" applyBorder="1" applyAlignment="1">
      <alignment horizontal="right" vertical="center"/>
    </xf>
    <xf numFmtId="0" fontId="16" fillId="0" borderId="0" xfId="0" applyFont="1" applyBorder="1" applyAlignment="1">
      <alignment horizontal="center" vertical="center"/>
    </xf>
    <xf numFmtId="2" fontId="17" fillId="0" borderId="0" xfId="0" applyNumberFormat="1" applyFont="1" applyBorder="1" applyAlignment="1">
      <alignment horizontal="right"/>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6"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view="pageBreakPreview" zoomScaleSheetLayoutView="100" workbookViewId="0">
      <selection activeCell="K9" sqref="K9"/>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30" t="s">
        <v>33</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34</v>
      </c>
      <c r="B2" s="131"/>
      <c r="C2" s="131"/>
      <c r="D2" s="131"/>
      <c r="E2" s="132" t="s">
        <v>114</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29" customFormat="1" ht="17.25" customHeight="1" thickTop="1" thickBot="1">
      <c r="A4" s="28" t="s">
        <v>35</v>
      </c>
      <c r="B4" s="133" t="s">
        <v>36</v>
      </c>
      <c r="C4" s="133"/>
      <c r="D4" s="133"/>
      <c r="E4" s="133"/>
      <c r="F4" s="133"/>
      <c r="G4" s="133"/>
      <c r="H4" s="133"/>
      <c r="I4" s="133"/>
      <c r="J4" s="133"/>
      <c r="K4" s="133"/>
      <c r="L4" s="133"/>
      <c r="M4" s="133"/>
      <c r="N4" s="134" t="s">
        <v>37</v>
      </c>
      <c r="O4" s="135"/>
      <c r="P4" s="135"/>
      <c r="Q4" s="135"/>
      <c r="R4" s="135"/>
      <c r="S4" s="135"/>
      <c r="T4" s="135"/>
      <c r="U4" s="135"/>
      <c r="V4" s="136"/>
      <c r="W4" s="134" t="s">
        <v>38</v>
      </c>
      <c r="X4" s="135"/>
      <c r="Y4" s="135"/>
      <c r="Z4" s="135"/>
      <c r="AA4" s="135"/>
      <c r="AB4" s="136"/>
      <c r="AC4" s="135" t="s">
        <v>39</v>
      </c>
      <c r="AD4" s="135"/>
      <c r="AE4" s="135"/>
      <c r="AF4" s="135"/>
      <c r="AG4" s="135"/>
      <c r="AH4" s="135"/>
      <c r="AI4" s="134" t="s">
        <v>40</v>
      </c>
      <c r="AJ4" s="135"/>
      <c r="AK4" s="135"/>
      <c r="AL4" s="135"/>
      <c r="AM4" s="135"/>
      <c r="AN4" s="136"/>
    </row>
    <row r="5" spans="1:41" s="31" customFormat="1" ht="32.25" customHeight="1" thickTop="1">
      <c r="A5" s="30">
        <v>1</v>
      </c>
      <c r="B5" s="111" t="s">
        <v>41</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9"/>
      <c r="AL5" s="119"/>
      <c r="AM5" s="119"/>
    </row>
    <row r="6" spans="1:41" s="32" customFormat="1" ht="14.25">
      <c r="N6" s="33"/>
      <c r="O6" s="113">
        <v>684</v>
      </c>
      <c r="P6" s="113"/>
      <c r="Q6" s="113"/>
      <c r="R6" s="113"/>
      <c r="S6" s="114" t="s">
        <v>42</v>
      </c>
      <c r="T6" s="114"/>
      <c r="U6" s="34"/>
      <c r="V6" s="35"/>
      <c r="W6" s="114" t="s">
        <v>43</v>
      </c>
      <c r="X6" s="114"/>
      <c r="Y6" s="114"/>
      <c r="Z6" s="113">
        <v>3176.25</v>
      </c>
      <c r="AA6" s="113"/>
      <c r="AB6" s="113"/>
      <c r="AC6" s="113"/>
      <c r="AD6" s="34"/>
      <c r="AE6" s="34" t="s">
        <v>44</v>
      </c>
      <c r="AF6" s="34"/>
      <c r="AG6" s="34"/>
      <c r="AH6" s="34"/>
      <c r="AI6" s="116" t="s">
        <v>45</v>
      </c>
      <c r="AJ6" s="116"/>
      <c r="AK6" s="117">
        <f>ROUND(O6*Z6/1000,0)</f>
        <v>2173</v>
      </c>
      <c r="AL6" s="117"/>
      <c r="AM6" s="117"/>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29"/>
      <c r="AL8" s="129"/>
      <c r="AM8" s="129"/>
    </row>
    <row r="9" spans="1:41" s="32" customFormat="1" ht="15">
      <c r="N9" s="33"/>
      <c r="O9" s="113">
        <v>342</v>
      </c>
      <c r="P9" s="113"/>
      <c r="Q9" s="113"/>
      <c r="R9" s="113"/>
      <c r="S9" s="114" t="s">
        <v>42</v>
      </c>
      <c r="T9" s="114"/>
      <c r="U9" s="34"/>
      <c r="V9" s="35"/>
      <c r="W9" s="114" t="s">
        <v>43</v>
      </c>
      <c r="X9" s="114"/>
      <c r="Y9" s="114"/>
      <c r="Z9" s="113">
        <v>8122.95</v>
      </c>
      <c r="AA9" s="113"/>
      <c r="AB9" s="113"/>
      <c r="AC9" s="113"/>
      <c r="AD9" s="34"/>
      <c r="AE9" s="34" t="s">
        <v>48</v>
      </c>
      <c r="AF9" s="34"/>
      <c r="AG9" s="34"/>
      <c r="AH9" s="34"/>
      <c r="AI9" s="116" t="s">
        <v>45</v>
      </c>
      <c r="AJ9" s="116"/>
      <c r="AK9" s="117">
        <f>ROUND(O9*Z9/100,0)</f>
        <v>27780</v>
      </c>
      <c r="AL9" s="117"/>
      <c r="AM9" s="117"/>
      <c r="AN9" s="42" t="s">
        <v>4</v>
      </c>
    </row>
    <row r="10" spans="1:41" s="36" customFormat="1" ht="15">
      <c r="B10" s="104" t="s">
        <v>49</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20"/>
      <c r="AL11" s="120"/>
      <c r="AM11" s="120"/>
    </row>
    <row r="12" spans="1:41" s="32" customFormat="1" ht="15">
      <c r="N12" s="33"/>
      <c r="O12" s="113">
        <v>677</v>
      </c>
      <c r="P12" s="113"/>
      <c r="Q12" s="113"/>
      <c r="R12" s="113"/>
      <c r="S12" s="114" t="s">
        <v>42</v>
      </c>
      <c r="T12" s="114"/>
      <c r="U12" s="34"/>
      <c r="V12" s="35"/>
      <c r="W12" s="114" t="s">
        <v>43</v>
      </c>
      <c r="X12" s="114"/>
      <c r="Y12" s="114"/>
      <c r="Z12" s="113">
        <v>11948.36</v>
      </c>
      <c r="AA12" s="113"/>
      <c r="AB12" s="113"/>
      <c r="AC12" s="113"/>
      <c r="AD12" s="34"/>
      <c r="AE12" s="34" t="s">
        <v>48</v>
      </c>
      <c r="AF12" s="34"/>
      <c r="AG12" s="34"/>
      <c r="AH12" s="34"/>
      <c r="AI12" s="116" t="s">
        <v>45</v>
      </c>
      <c r="AJ12" s="116"/>
      <c r="AK12" s="117">
        <f>ROUND(O12*Z12/100,0)</f>
        <v>80890</v>
      </c>
      <c r="AL12" s="117"/>
      <c r="AM12" s="117"/>
      <c r="AN12" s="42" t="s">
        <v>4</v>
      </c>
    </row>
    <row r="13" spans="1:41" s="36" customFormat="1" ht="15">
      <c r="B13" s="104" t="s">
        <v>51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37"/>
      <c r="AL13" s="37"/>
      <c r="AM13" s="37"/>
    </row>
    <row r="14" spans="1:41" s="31" customFormat="1" ht="91.5" customHeight="1">
      <c r="A14" s="30">
        <v>4</v>
      </c>
      <c r="B14" s="111" t="s">
        <v>52</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9"/>
      <c r="AL14" s="119"/>
      <c r="AM14" s="119"/>
    </row>
    <row r="15" spans="1:41" s="32" customFormat="1" ht="15">
      <c r="N15" s="33"/>
      <c r="O15" s="113">
        <v>82</v>
      </c>
      <c r="P15" s="113"/>
      <c r="Q15" s="113"/>
      <c r="R15" s="113"/>
      <c r="S15" s="114" t="s">
        <v>42</v>
      </c>
      <c r="T15" s="114"/>
      <c r="U15" s="34"/>
      <c r="V15" s="35"/>
      <c r="W15" s="114" t="s">
        <v>43</v>
      </c>
      <c r="X15" s="114"/>
      <c r="Y15" s="114"/>
      <c r="Z15" s="113">
        <v>337</v>
      </c>
      <c r="AA15" s="113"/>
      <c r="AB15" s="113"/>
      <c r="AC15" s="113"/>
      <c r="AD15" s="34"/>
      <c r="AE15" s="34" t="s">
        <v>53</v>
      </c>
      <c r="AF15" s="34"/>
      <c r="AG15" s="34"/>
      <c r="AH15" s="34"/>
      <c r="AI15" s="116" t="s">
        <v>45</v>
      </c>
      <c r="AJ15" s="116"/>
      <c r="AK15" s="117">
        <f>ROUND(O15*Z15,0)</f>
        <v>27634</v>
      </c>
      <c r="AL15" s="117"/>
      <c r="AM15" s="117"/>
      <c r="AN15" s="42" t="s">
        <v>4</v>
      </c>
      <c r="AO15" s="48">
        <f>AK15</f>
        <v>27634</v>
      </c>
    </row>
    <row r="16" spans="1:41" s="36" customFormat="1" ht="15">
      <c r="B16" s="104" t="s">
        <v>54</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37"/>
      <c r="AL16" s="37"/>
      <c r="AM16" s="37"/>
    </row>
    <row r="17" spans="1:40" s="31" customFormat="1" ht="34.5" customHeight="1">
      <c r="A17" s="30">
        <v>5</v>
      </c>
      <c r="B17" s="111" t="s">
        <v>55</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9"/>
      <c r="AL17" s="119"/>
      <c r="AM17" s="119"/>
    </row>
    <row r="18" spans="1:40" s="51" customFormat="1" ht="15">
      <c r="A18" s="49" t="s">
        <v>56</v>
      </c>
      <c r="B18" s="50" t="s">
        <v>57</v>
      </c>
      <c r="L18" s="52"/>
      <c r="M18" s="53"/>
      <c r="N18" s="124"/>
      <c r="O18" s="124"/>
      <c r="P18" s="54"/>
      <c r="Q18" s="125"/>
      <c r="R18" s="125"/>
      <c r="S18" s="53"/>
      <c r="T18" s="126"/>
      <c r="U18" s="126"/>
      <c r="V18" s="126"/>
      <c r="AB18" s="127"/>
      <c r="AC18" s="127"/>
      <c r="AD18" s="127"/>
      <c r="AE18" s="127"/>
      <c r="AF18" s="128"/>
      <c r="AG18" s="128"/>
      <c r="AK18" s="124"/>
      <c r="AL18" s="124"/>
      <c r="AM18" s="124"/>
      <c r="AN18" s="55"/>
    </row>
    <row r="19" spans="1:40" s="51" customFormat="1" ht="15">
      <c r="F19" s="56"/>
      <c r="G19" s="56"/>
      <c r="H19" s="57"/>
      <c r="I19" s="32"/>
      <c r="J19" s="58"/>
      <c r="K19" s="59"/>
      <c r="L19" s="48"/>
      <c r="M19" s="48"/>
      <c r="N19" s="60"/>
      <c r="O19" s="113">
        <v>2.93</v>
      </c>
      <c r="P19" s="113"/>
      <c r="Q19" s="113"/>
      <c r="R19" s="113"/>
      <c r="S19" s="61" t="s">
        <v>58</v>
      </c>
      <c r="T19" s="62"/>
      <c r="U19" s="62"/>
      <c r="V19" s="114" t="s">
        <v>43</v>
      </c>
      <c r="W19" s="114"/>
      <c r="X19" s="114"/>
      <c r="Y19" s="113">
        <v>5001.7</v>
      </c>
      <c r="Z19" s="113"/>
      <c r="AA19" s="113"/>
      <c r="AB19" s="113"/>
      <c r="AC19" s="34"/>
      <c r="AD19" s="34" t="s">
        <v>59</v>
      </c>
      <c r="AE19" s="34"/>
      <c r="AF19" s="34"/>
      <c r="AG19" s="34"/>
      <c r="AH19" s="34"/>
      <c r="AI19" s="116" t="s">
        <v>45</v>
      </c>
      <c r="AJ19" s="116"/>
      <c r="AK19" s="117">
        <f>ROUND(O19*Y19,0)</f>
        <v>14655</v>
      </c>
      <c r="AL19" s="117"/>
      <c r="AM19" s="117"/>
      <c r="AN19" s="42" t="s">
        <v>4</v>
      </c>
    </row>
    <row r="20" spans="1:40" s="36" customFormat="1" ht="15">
      <c r="B20" s="104" t="s">
        <v>60</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37"/>
      <c r="AL20" s="37"/>
      <c r="AM20" s="37"/>
    </row>
    <row r="21" spans="1:40" s="51" customFormat="1" ht="15">
      <c r="A21" s="49" t="s">
        <v>61</v>
      </c>
      <c r="B21" s="50" t="s">
        <v>62</v>
      </c>
      <c r="J21" s="58"/>
      <c r="K21" s="58"/>
      <c r="L21" s="52"/>
      <c r="M21" s="53"/>
      <c r="N21" s="124"/>
      <c r="O21" s="124"/>
      <c r="P21" s="54"/>
      <c r="Q21" s="125"/>
      <c r="R21" s="125"/>
      <c r="S21" s="53"/>
      <c r="T21" s="126"/>
      <c r="U21" s="126"/>
      <c r="V21" s="126"/>
      <c r="AB21" s="127"/>
      <c r="AC21" s="127"/>
      <c r="AD21" s="127"/>
      <c r="AE21" s="127"/>
      <c r="AF21" s="128"/>
      <c r="AG21" s="128"/>
      <c r="AK21" s="124"/>
      <c r="AL21" s="124"/>
      <c r="AM21" s="124"/>
      <c r="AN21" s="55"/>
    </row>
    <row r="22" spans="1:40" s="32" customFormat="1" ht="15">
      <c r="H22" s="63"/>
      <c r="K22" s="48"/>
      <c r="L22" s="48"/>
      <c r="M22" s="48"/>
      <c r="N22" s="60"/>
      <c r="O22" s="113">
        <v>0.37</v>
      </c>
      <c r="P22" s="113"/>
      <c r="Q22" s="113"/>
      <c r="R22" s="113"/>
      <c r="S22" s="34" t="s">
        <v>58</v>
      </c>
      <c r="T22" s="64"/>
      <c r="U22" s="64"/>
      <c r="V22" s="114" t="s">
        <v>43</v>
      </c>
      <c r="W22" s="114"/>
      <c r="X22" s="114"/>
      <c r="Y22" s="113">
        <v>4820.2</v>
      </c>
      <c r="Z22" s="113"/>
      <c r="AA22" s="113"/>
      <c r="AB22" s="113"/>
      <c r="AC22" s="34"/>
      <c r="AD22" s="34" t="s">
        <v>59</v>
      </c>
      <c r="AE22" s="34"/>
      <c r="AF22" s="34"/>
      <c r="AG22" s="34"/>
      <c r="AH22" s="34"/>
      <c r="AI22" s="116" t="s">
        <v>45</v>
      </c>
      <c r="AJ22" s="116"/>
      <c r="AK22" s="117">
        <f>ROUND(O22*Y22,0)</f>
        <v>1783</v>
      </c>
      <c r="AL22" s="117"/>
      <c r="AM22" s="117"/>
      <c r="AN22" s="42" t="s">
        <v>4</v>
      </c>
    </row>
    <row r="23" spans="1:40" s="36" customFormat="1" ht="15">
      <c r="B23" s="104" t="s">
        <v>63</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37"/>
      <c r="AL23" s="37"/>
      <c r="AM23" s="37"/>
    </row>
    <row r="24" spans="1:40" s="65" customFormat="1" ht="30" customHeight="1">
      <c r="A24" s="30">
        <v>6</v>
      </c>
      <c r="B24" s="111" t="s">
        <v>64</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9"/>
      <c r="AL24" s="119"/>
      <c r="AM24" s="119"/>
    </row>
    <row r="25" spans="1:40" s="32" customFormat="1" ht="15">
      <c r="N25" s="33"/>
      <c r="O25" s="113">
        <v>456</v>
      </c>
      <c r="P25" s="113"/>
      <c r="Q25" s="113"/>
      <c r="R25" s="113"/>
      <c r="S25" s="114" t="s">
        <v>42</v>
      </c>
      <c r="T25" s="114"/>
      <c r="U25" s="34"/>
      <c r="V25" s="35"/>
      <c r="W25" s="114" t="s">
        <v>43</v>
      </c>
      <c r="X25" s="114"/>
      <c r="Y25" s="114"/>
      <c r="Z25" s="113">
        <v>1512.5</v>
      </c>
      <c r="AA25" s="113"/>
      <c r="AB25" s="113"/>
      <c r="AC25" s="113"/>
      <c r="AD25" s="34"/>
      <c r="AE25" s="34" t="s">
        <v>44</v>
      </c>
      <c r="AF25" s="34"/>
      <c r="AG25" s="34"/>
      <c r="AH25" s="34"/>
      <c r="AI25" s="116" t="s">
        <v>45</v>
      </c>
      <c r="AJ25" s="116"/>
      <c r="AK25" s="117">
        <f>ROUND(O25*Z25/1000,0)</f>
        <v>690</v>
      </c>
      <c r="AL25" s="117"/>
      <c r="AM25" s="117"/>
      <c r="AN25" s="42" t="s">
        <v>4</v>
      </c>
    </row>
    <row r="26" spans="1:40" s="36" customFormat="1" ht="15">
      <c r="B26" s="104" t="s">
        <v>65</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37"/>
      <c r="AL26" s="37"/>
      <c r="AM26" s="37"/>
    </row>
    <row r="27" spans="1:40" s="65" customFormat="1" ht="32.25" customHeight="1">
      <c r="A27" s="30">
        <v>7</v>
      </c>
      <c r="B27" s="111" t="s">
        <v>66</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9"/>
      <c r="AL27" s="119"/>
      <c r="AM27" s="119"/>
    </row>
    <row r="28" spans="1:40" s="32" customFormat="1" ht="15">
      <c r="N28" s="33"/>
      <c r="O28" s="113">
        <v>344</v>
      </c>
      <c r="P28" s="113"/>
      <c r="Q28" s="113"/>
      <c r="R28" s="113"/>
      <c r="S28" s="114" t="s">
        <v>42</v>
      </c>
      <c r="T28" s="114"/>
      <c r="U28" s="34"/>
      <c r="V28" s="35"/>
      <c r="W28" s="114" t="s">
        <v>43</v>
      </c>
      <c r="X28" s="114"/>
      <c r="Y28" s="114"/>
      <c r="Z28" s="113">
        <v>3630</v>
      </c>
      <c r="AA28" s="113"/>
      <c r="AB28" s="113"/>
      <c r="AC28" s="113"/>
      <c r="AD28" s="34"/>
      <c r="AE28" s="34" t="s">
        <v>44</v>
      </c>
      <c r="AF28" s="34"/>
      <c r="AG28" s="34"/>
      <c r="AH28" s="34"/>
      <c r="AI28" s="116" t="s">
        <v>45</v>
      </c>
      <c r="AJ28" s="116"/>
      <c r="AK28" s="117">
        <f>ROUND(O28*Z28/1000,0)</f>
        <v>1249</v>
      </c>
      <c r="AL28" s="117"/>
      <c r="AM28" s="117"/>
      <c r="AN28" s="42" t="s">
        <v>4</v>
      </c>
    </row>
    <row r="29" spans="1:40" s="36" customFormat="1" ht="15">
      <c r="B29" s="104" t="s">
        <v>67</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20"/>
      <c r="AL30" s="120"/>
      <c r="AM30" s="120"/>
    </row>
    <row r="31" spans="1:40" s="32" customFormat="1" ht="15">
      <c r="N31" s="33"/>
      <c r="O31" s="113">
        <v>1355</v>
      </c>
      <c r="P31" s="113"/>
      <c r="Q31" s="113"/>
      <c r="R31" s="113"/>
      <c r="S31" s="114" t="s">
        <v>42</v>
      </c>
      <c r="T31" s="114"/>
      <c r="U31" s="34"/>
      <c r="V31" s="35"/>
      <c r="W31" s="114" t="s">
        <v>43</v>
      </c>
      <c r="X31" s="114"/>
      <c r="Y31" s="114"/>
      <c r="Z31" s="123">
        <v>9954.31</v>
      </c>
      <c r="AA31" s="123"/>
      <c r="AB31" s="123"/>
      <c r="AC31" s="123"/>
      <c r="AD31" s="34"/>
      <c r="AE31" s="34" t="s">
        <v>48</v>
      </c>
      <c r="AF31" s="34"/>
      <c r="AG31" s="34"/>
      <c r="AH31" s="34"/>
      <c r="AI31" s="116" t="s">
        <v>45</v>
      </c>
      <c r="AJ31" s="116"/>
      <c r="AK31" s="117">
        <f>ROUND(O31*Z31/100,0)</f>
        <v>134881</v>
      </c>
      <c r="AL31" s="117"/>
      <c r="AM31" s="117"/>
      <c r="AN31" s="42" t="s">
        <v>4</v>
      </c>
    </row>
    <row r="32" spans="1:40" s="36" customFormat="1" ht="15">
      <c r="B32" s="104" t="s">
        <v>69</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2"/>
      <c r="AL33" s="122"/>
      <c r="AM33" s="122"/>
    </row>
    <row r="34" spans="1:42" s="32" customFormat="1" ht="15">
      <c r="H34" s="63"/>
      <c r="K34" s="48"/>
      <c r="L34" s="48"/>
      <c r="M34" s="48"/>
      <c r="N34" s="60"/>
      <c r="O34" s="113">
        <v>20.55</v>
      </c>
      <c r="P34" s="113"/>
      <c r="Q34" s="113"/>
      <c r="R34" s="113"/>
      <c r="S34" s="34" t="s">
        <v>58</v>
      </c>
      <c r="T34" s="64"/>
      <c r="U34" s="64"/>
      <c r="V34" s="114" t="s">
        <v>43</v>
      </c>
      <c r="W34" s="114"/>
      <c r="X34" s="114"/>
      <c r="Y34" s="115">
        <v>3850</v>
      </c>
      <c r="Z34" s="115"/>
      <c r="AA34" s="115"/>
      <c r="AB34" s="115"/>
      <c r="AC34" s="34"/>
      <c r="AD34" s="34" t="s">
        <v>59</v>
      </c>
      <c r="AE34" s="34"/>
      <c r="AF34" s="34"/>
      <c r="AG34" s="34"/>
      <c r="AH34" s="116" t="s">
        <v>45</v>
      </c>
      <c r="AI34" s="116"/>
      <c r="AK34" s="117">
        <f>ROUND(O34*Y34,0)</f>
        <v>79118</v>
      </c>
      <c r="AL34" s="117"/>
      <c r="AM34" s="117"/>
      <c r="AN34" s="42" t="s">
        <v>4</v>
      </c>
      <c r="AO34" s="48">
        <f>AK6+AK9+AK12+AK15+AK19+AK22+AK25+AK28+AK31+AK34</f>
        <v>370853</v>
      </c>
    </row>
    <row r="35" spans="1:42" s="36" customFormat="1" ht="15">
      <c r="B35" s="104" t="s">
        <v>71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1"/>
      <c r="AL36" s="121"/>
      <c r="AM36" s="121"/>
    </row>
    <row r="37" spans="1:42" s="32" customFormat="1" ht="15">
      <c r="H37" s="63"/>
      <c r="K37" s="48"/>
      <c r="L37" s="48"/>
      <c r="M37" s="48"/>
      <c r="N37" s="60"/>
      <c r="O37" s="113">
        <v>8.86</v>
      </c>
      <c r="P37" s="113"/>
      <c r="Q37" s="113"/>
      <c r="R37" s="113"/>
      <c r="S37" s="34" t="s">
        <v>58</v>
      </c>
      <c r="T37" s="64"/>
      <c r="U37" s="64"/>
      <c r="V37" s="114" t="s">
        <v>43</v>
      </c>
      <c r="W37" s="114"/>
      <c r="X37" s="114"/>
      <c r="Y37" s="115">
        <v>3575</v>
      </c>
      <c r="Z37" s="115"/>
      <c r="AA37" s="115"/>
      <c r="AB37" s="115"/>
      <c r="AC37" s="34"/>
      <c r="AD37" s="34" t="s">
        <v>59</v>
      </c>
      <c r="AE37" s="34"/>
      <c r="AF37" s="34"/>
      <c r="AG37" s="34"/>
      <c r="AH37" s="116" t="s">
        <v>45</v>
      </c>
      <c r="AI37" s="116"/>
      <c r="AK37" s="117">
        <f>ROUND(O37*Y37,0)</f>
        <v>31675</v>
      </c>
      <c r="AL37" s="117"/>
      <c r="AM37" s="117"/>
      <c r="AN37" s="42" t="s">
        <v>4</v>
      </c>
      <c r="AO37" s="48">
        <f>AK15+AK19+AK22+AK34+AK37</f>
        <v>154865</v>
      </c>
      <c r="AP37" s="48">
        <f>AK19+AK22+AK34+AK37</f>
        <v>127231</v>
      </c>
    </row>
    <row r="38" spans="1:42" s="36" customFormat="1" ht="15">
      <c r="B38" s="104" t="s">
        <v>73</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37"/>
      <c r="AL38" s="37"/>
      <c r="AM38" s="37"/>
    </row>
    <row r="39" spans="1:42" s="46" customFormat="1" ht="28.5" customHeight="1">
      <c r="A39" s="43">
        <v>11</v>
      </c>
      <c r="B39" s="111" t="s">
        <v>74</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20"/>
      <c r="AL39" s="120"/>
      <c r="AM39" s="120"/>
    </row>
    <row r="40" spans="1:42" s="32" customFormat="1" ht="15">
      <c r="H40" s="63"/>
      <c r="K40" s="48"/>
      <c r="L40" s="48"/>
      <c r="M40" s="48"/>
      <c r="N40" s="60"/>
      <c r="O40" s="113">
        <v>29.41</v>
      </c>
      <c r="P40" s="113"/>
      <c r="Q40" s="113"/>
      <c r="R40" s="113"/>
      <c r="S40" s="34" t="s">
        <v>58</v>
      </c>
      <c r="T40" s="64"/>
      <c r="U40" s="64"/>
      <c r="V40" s="114" t="s">
        <v>43</v>
      </c>
      <c r="W40" s="114"/>
      <c r="X40" s="114"/>
      <c r="Y40" s="113">
        <v>186.34</v>
      </c>
      <c r="Z40" s="113"/>
      <c r="AA40" s="113"/>
      <c r="AB40" s="113"/>
      <c r="AC40" s="34"/>
      <c r="AD40" s="34" t="s">
        <v>59</v>
      </c>
      <c r="AE40" s="34"/>
      <c r="AF40" s="34"/>
      <c r="AG40" s="34"/>
      <c r="AH40" s="116" t="s">
        <v>45</v>
      </c>
      <c r="AI40" s="116"/>
      <c r="AK40" s="117">
        <f>ROUND(O40*Y40,0)</f>
        <v>5480</v>
      </c>
      <c r="AL40" s="117"/>
      <c r="AM40" s="117"/>
      <c r="AN40" s="42" t="s">
        <v>4</v>
      </c>
    </row>
    <row r="41" spans="1:42" s="36" customFormat="1" ht="15">
      <c r="B41" s="104" t="s">
        <v>75</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37"/>
      <c r="AL41" s="37"/>
      <c r="AM41" s="37"/>
    </row>
    <row r="42" spans="1:42" s="31" customFormat="1" ht="74.25" customHeight="1">
      <c r="A42" s="30">
        <v>12</v>
      </c>
      <c r="B42" s="111" t="s">
        <v>76</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9"/>
      <c r="AL42" s="119"/>
      <c r="AM42" s="119"/>
    </row>
    <row r="43" spans="1:42" s="32" customFormat="1" ht="15">
      <c r="H43" s="63"/>
      <c r="K43" s="48"/>
      <c r="L43" s="48"/>
      <c r="M43" s="48"/>
      <c r="N43" s="60"/>
      <c r="O43" s="113">
        <v>462</v>
      </c>
      <c r="P43" s="113"/>
      <c r="Q43" s="113"/>
      <c r="R43" s="113"/>
      <c r="S43" s="34" t="s">
        <v>77</v>
      </c>
      <c r="T43" s="64"/>
      <c r="U43" s="64"/>
      <c r="V43" s="114" t="s">
        <v>43</v>
      </c>
      <c r="W43" s="114"/>
      <c r="X43" s="114"/>
      <c r="Y43" s="113">
        <v>11443.1</v>
      </c>
      <c r="Z43" s="113"/>
      <c r="AA43" s="113"/>
      <c r="AB43" s="113"/>
      <c r="AC43" s="34"/>
      <c r="AD43" s="34" t="s">
        <v>78</v>
      </c>
      <c r="AE43" s="34"/>
      <c r="AF43" s="34"/>
      <c r="AG43" s="34"/>
      <c r="AH43" s="116" t="s">
        <v>45</v>
      </c>
      <c r="AI43" s="116"/>
      <c r="AK43" s="117">
        <f>ROUND(O43*Y43/100,0)</f>
        <v>52867</v>
      </c>
      <c r="AL43" s="117"/>
      <c r="AM43" s="117"/>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11" t="s">
        <v>80</v>
      </c>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2"/>
      <c r="AL45" s="112"/>
      <c r="AM45" s="112"/>
    </row>
    <row r="46" spans="1:42" s="32" customFormat="1" ht="15">
      <c r="H46" s="63"/>
      <c r="K46" s="48"/>
      <c r="L46" s="48"/>
      <c r="M46" s="48"/>
      <c r="N46" s="60"/>
      <c r="O46" s="113">
        <v>92</v>
      </c>
      <c r="P46" s="113"/>
      <c r="Q46" s="113"/>
      <c r="R46" s="113"/>
      <c r="S46" s="34" t="s">
        <v>81</v>
      </c>
      <c r="T46" s="64"/>
      <c r="U46" s="64"/>
      <c r="V46" s="114" t="s">
        <v>43</v>
      </c>
      <c r="W46" s="114"/>
      <c r="X46" s="114"/>
      <c r="Y46" s="113">
        <v>231.6</v>
      </c>
      <c r="Z46" s="113"/>
      <c r="AA46" s="113"/>
      <c r="AB46" s="113"/>
      <c r="AC46" s="34"/>
      <c r="AD46" s="34" t="s">
        <v>82</v>
      </c>
      <c r="AE46" s="34"/>
      <c r="AF46" s="34"/>
      <c r="AG46" s="34"/>
      <c r="AH46" s="116" t="s">
        <v>45</v>
      </c>
      <c r="AI46" s="116"/>
      <c r="AK46" s="117">
        <f>ROUND(O46*Y46,0)</f>
        <v>21307</v>
      </c>
      <c r="AL46" s="117"/>
      <c r="AM46" s="117"/>
      <c r="AN46" s="42" t="s">
        <v>4</v>
      </c>
    </row>
    <row r="47" spans="1:42" s="36" customFormat="1" ht="15">
      <c r="B47" s="104" t="s">
        <v>83</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37"/>
      <c r="AL47" s="37"/>
      <c r="AM47" s="37"/>
    </row>
    <row r="48" spans="1:42" s="65" customFormat="1" ht="48.75" customHeight="1">
      <c r="A48" s="30">
        <v>14</v>
      </c>
      <c r="B48" s="111" t="s">
        <v>84</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9"/>
      <c r="AL48" s="119"/>
      <c r="AM48" s="119"/>
    </row>
    <row r="49" spans="1:40" s="32" customFormat="1" ht="15">
      <c r="H49" s="63"/>
      <c r="K49" s="48"/>
      <c r="L49" s="48"/>
      <c r="M49" s="48"/>
      <c r="N49" s="60"/>
      <c r="O49" s="113">
        <v>74</v>
      </c>
      <c r="P49" s="113"/>
      <c r="Q49" s="113"/>
      <c r="R49" s="113"/>
      <c r="S49" s="34" t="s">
        <v>81</v>
      </c>
      <c r="T49" s="64"/>
      <c r="U49" s="64"/>
      <c r="V49" s="114" t="s">
        <v>43</v>
      </c>
      <c r="W49" s="114"/>
      <c r="X49" s="114"/>
      <c r="Y49" s="113">
        <v>180.5</v>
      </c>
      <c r="Z49" s="113"/>
      <c r="AA49" s="113"/>
      <c r="AB49" s="113"/>
      <c r="AC49" s="34"/>
      <c r="AD49" s="34" t="s">
        <v>82</v>
      </c>
      <c r="AE49" s="34"/>
      <c r="AF49" s="34"/>
      <c r="AG49" s="34"/>
      <c r="AH49" s="116" t="s">
        <v>45</v>
      </c>
      <c r="AI49" s="116"/>
      <c r="AK49" s="117">
        <f>ROUND(O49*Y49,0)</f>
        <v>13357</v>
      </c>
      <c r="AL49" s="117"/>
      <c r="AM49" s="117"/>
      <c r="AN49" s="42" t="s">
        <v>4</v>
      </c>
    </row>
    <row r="50" spans="1:40" s="36" customFormat="1" ht="15">
      <c r="B50" s="104" t="s">
        <v>85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20"/>
      <c r="AL51" s="120"/>
      <c r="AM51" s="120"/>
    </row>
    <row r="52" spans="1:40" s="32" customFormat="1" ht="15">
      <c r="H52" s="63"/>
      <c r="K52" s="48"/>
      <c r="L52" s="48"/>
      <c r="M52" s="48"/>
      <c r="N52" s="60"/>
      <c r="O52" s="113">
        <v>2827</v>
      </c>
      <c r="P52" s="113"/>
      <c r="Q52" s="113"/>
      <c r="R52" s="113"/>
      <c r="S52" s="34" t="s">
        <v>77</v>
      </c>
      <c r="T52" s="64"/>
      <c r="U52" s="64"/>
      <c r="V52" s="114" t="s">
        <v>43</v>
      </c>
      <c r="W52" s="114"/>
      <c r="X52" s="114"/>
      <c r="Y52" s="113">
        <v>2206.6</v>
      </c>
      <c r="Z52" s="113"/>
      <c r="AA52" s="113"/>
      <c r="AB52" s="113"/>
      <c r="AC52" s="34"/>
      <c r="AD52" s="34" t="s">
        <v>78</v>
      </c>
      <c r="AE52" s="34"/>
      <c r="AF52" s="34"/>
      <c r="AG52" s="34"/>
      <c r="AH52" s="116" t="s">
        <v>45</v>
      </c>
      <c r="AI52" s="116"/>
      <c r="AK52" s="117">
        <f>ROUND(O52*Y52/100,0)</f>
        <v>62381</v>
      </c>
      <c r="AL52" s="117"/>
      <c r="AM52" s="117"/>
      <c r="AN52" s="42" t="s">
        <v>4</v>
      </c>
    </row>
    <row r="53" spans="1:40" s="36" customFormat="1" ht="15">
      <c r="B53" s="104" t="s">
        <v>87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37"/>
      <c r="AL53" s="37"/>
      <c r="AM53" s="37"/>
    </row>
    <row r="54" spans="1:40" s="78" customFormat="1" ht="78.75" customHeight="1">
      <c r="A54" s="30">
        <v>16</v>
      </c>
      <c r="B54" s="111" t="s">
        <v>88</v>
      </c>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9"/>
      <c r="AL54" s="119"/>
      <c r="AM54" s="119"/>
    </row>
    <row r="55" spans="1:40" s="32" customFormat="1" ht="19.5" customHeight="1">
      <c r="B55" s="79"/>
      <c r="C55" s="80"/>
      <c r="D55" s="80"/>
      <c r="E55" s="80"/>
      <c r="F55" s="80"/>
      <c r="G55" s="80"/>
      <c r="H55" s="80"/>
      <c r="I55" s="80"/>
      <c r="K55" s="48"/>
      <c r="L55" s="48"/>
      <c r="M55" s="48"/>
      <c r="N55" s="60"/>
      <c r="O55" s="113">
        <v>124</v>
      </c>
      <c r="P55" s="113"/>
      <c r="Q55" s="113"/>
      <c r="R55" s="113"/>
      <c r="S55" s="34" t="s">
        <v>77</v>
      </c>
      <c r="T55" s="64"/>
      <c r="U55" s="64"/>
      <c r="V55" s="114" t="s">
        <v>43</v>
      </c>
      <c r="W55" s="114"/>
      <c r="X55" s="114"/>
      <c r="Y55" s="113">
        <v>34520.31</v>
      </c>
      <c r="Z55" s="113"/>
      <c r="AA55" s="113"/>
      <c r="AB55" s="113"/>
      <c r="AC55" s="34"/>
      <c r="AD55" s="34" t="s">
        <v>78</v>
      </c>
      <c r="AE55" s="34"/>
      <c r="AF55" s="34"/>
      <c r="AG55" s="34"/>
      <c r="AH55" s="116" t="s">
        <v>45</v>
      </c>
      <c r="AI55" s="116"/>
      <c r="AK55" s="117">
        <f>ROUND(O55*Y55/100,0)</f>
        <v>42805</v>
      </c>
      <c r="AL55" s="117"/>
      <c r="AM55" s="117"/>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20"/>
      <c r="AL57" s="120"/>
      <c r="AM57" s="120"/>
    </row>
    <row r="58" spans="1:40" s="32" customFormat="1" ht="19.5" customHeight="1">
      <c r="H58" s="63"/>
      <c r="K58" s="48"/>
      <c r="L58" s="48"/>
      <c r="M58" s="48"/>
      <c r="N58" s="60"/>
      <c r="O58" s="113">
        <v>2703</v>
      </c>
      <c r="P58" s="113"/>
      <c r="Q58" s="113"/>
      <c r="R58" s="113"/>
      <c r="S58" s="34" t="s">
        <v>77</v>
      </c>
      <c r="T58" s="64"/>
      <c r="U58" s="64"/>
      <c r="V58" s="114" t="s">
        <v>43</v>
      </c>
      <c r="W58" s="114"/>
      <c r="X58" s="114"/>
      <c r="Y58" s="113">
        <v>2197.52</v>
      </c>
      <c r="Z58" s="113"/>
      <c r="AA58" s="113"/>
      <c r="AB58" s="113"/>
      <c r="AC58" s="34"/>
      <c r="AD58" s="34" t="s">
        <v>78</v>
      </c>
      <c r="AE58" s="34"/>
      <c r="AF58" s="34"/>
      <c r="AG58" s="34"/>
      <c r="AH58" s="116" t="s">
        <v>45</v>
      </c>
      <c r="AI58" s="116"/>
      <c r="AK58" s="117">
        <f>ROUND(O58*Y58/100,0)</f>
        <v>59399</v>
      </c>
      <c r="AL58" s="117"/>
      <c r="AM58" s="117"/>
      <c r="AN58" s="42" t="s">
        <v>4</v>
      </c>
    </row>
    <row r="59" spans="1:40" s="36" customFormat="1" ht="19.5" customHeight="1">
      <c r="B59" s="104" t="s">
        <v>91</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37"/>
      <c r="AL59" s="37"/>
      <c r="AM59" s="37"/>
    </row>
    <row r="60" spans="1:40" s="78" customFormat="1" ht="30" customHeight="1">
      <c r="A60" s="30">
        <v>18</v>
      </c>
      <c r="B60" s="111" t="s">
        <v>92</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9"/>
      <c r="AL60" s="119"/>
      <c r="AM60" s="119"/>
    </row>
    <row r="61" spans="1:40" s="32" customFormat="1" ht="19.5" customHeight="1">
      <c r="H61" s="63"/>
      <c r="K61" s="48"/>
      <c r="L61" s="48"/>
      <c r="M61" s="48"/>
      <c r="N61" s="60"/>
      <c r="O61" s="113">
        <v>451</v>
      </c>
      <c r="P61" s="113"/>
      <c r="Q61" s="113"/>
      <c r="R61" s="113"/>
      <c r="S61" s="34" t="s">
        <v>77</v>
      </c>
      <c r="T61" s="64"/>
      <c r="U61" s="64"/>
      <c r="V61" s="114" t="s">
        <v>43</v>
      </c>
      <c r="W61" s="114"/>
      <c r="X61" s="114"/>
      <c r="Y61" s="115">
        <v>27678.86</v>
      </c>
      <c r="Z61" s="115"/>
      <c r="AA61" s="115"/>
      <c r="AB61" s="115"/>
      <c r="AC61" s="34"/>
      <c r="AD61" s="34" t="s">
        <v>78</v>
      </c>
      <c r="AE61" s="34"/>
      <c r="AF61" s="34"/>
      <c r="AG61" s="34"/>
      <c r="AH61" s="116" t="s">
        <v>45</v>
      </c>
      <c r="AI61" s="116"/>
      <c r="AK61" s="117">
        <f>ROUND(O61*Y61/100,0)</f>
        <v>124832</v>
      </c>
      <c r="AL61" s="117"/>
      <c r="AM61" s="117"/>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11" t="s">
        <v>94</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9"/>
      <c r="AL63" s="119"/>
      <c r="AM63" s="119"/>
    </row>
    <row r="64" spans="1:40" s="32" customFormat="1" ht="19.5" customHeight="1">
      <c r="B64" s="79"/>
      <c r="C64" s="80"/>
      <c r="D64" s="80"/>
      <c r="E64" s="80"/>
      <c r="F64" s="80"/>
      <c r="G64" s="80"/>
      <c r="H64" s="80"/>
      <c r="I64" s="80"/>
      <c r="K64" s="48"/>
      <c r="L64" s="48"/>
      <c r="M64" s="48"/>
      <c r="N64" s="60"/>
      <c r="O64" s="113">
        <v>12</v>
      </c>
      <c r="P64" s="113"/>
      <c r="Q64" s="113"/>
      <c r="R64" s="113"/>
      <c r="S64" s="34" t="s">
        <v>77</v>
      </c>
      <c r="T64" s="64"/>
      <c r="U64" s="64"/>
      <c r="V64" s="114" t="s">
        <v>43</v>
      </c>
      <c r="W64" s="114"/>
      <c r="X64" s="114"/>
      <c r="Y64" s="113">
        <v>3275.5</v>
      </c>
      <c r="Z64" s="113"/>
      <c r="AA64" s="113"/>
      <c r="AB64" s="113"/>
      <c r="AC64" s="34"/>
      <c r="AD64" s="34" t="s">
        <v>78</v>
      </c>
      <c r="AE64" s="34"/>
      <c r="AF64" s="34"/>
      <c r="AG64" s="34"/>
      <c r="AH64" s="116" t="s">
        <v>45</v>
      </c>
      <c r="AI64" s="116"/>
      <c r="AK64" s="117">
        <f>ROUND(O64*Y64/100,0)</f>
        <v>393</v>
      </c>
      <c r="AL64" s="117"/>
      <c r="AM64" s="117"/>
      <c r="AN64" s="42" t="s">
        <v>4</v>
      </c>
    </row>
    <row r="65" spans="1:42" s="36" customFormat="1" ht="19.5" customHeight="1">
      <c r="B65" s="104" t="s">
        <v>95</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12"/>
      <c r="AL66" s="112"/>
      <c r="AM66" s="112"/>
    </row>
    <row r="67" spans="1:42" s="32" customFormat="1" ht="19.5" customHeight="1">
      <c r="B67" s="79"/>
      <c r="C67" s="80"/>
      <c r="D67" s="80"/>
      <c r="E67" s="80"/>
      <c r="F67" s="80"/>
      <c r="G67" s="80"/>
      <c r="H67" s="80"/>
      <c r="I67" s="80"/>
      <c r="K67" s="48"/>
      <c r="L67" s="48"/>
      <c r="M67" s="48"/>
      <c r="N67" s="60"/>
      <c r="O67" s="113">
        <v>32</v>
      </c>
      <c r="P67" s="113"/>
      <c r="Q67" s="113"/>
      <c r="R67" s="113"/>
      <c r="S67" s="34" t="s">
        <v>77</v>
      </c>
      <c r="T67" s="64"/>
      <c r="U67" s="64"/>
      <c r="V67" s="114" t="s">
        <v>43</v>
      </c>
      <c r="W67" s="114"/>
      <c r="X67" s="114"/>
      <c r="Y67" s="115">
        <v>58.11</v>
      </c>
      <c r="Z67" s="115"/>
      <c r="AA67" s="115"/>
      <c r="AB67" s="115"/>
      <c r="AC67" s="34"/>
      <c r="AD67" s="34" t="s">
        <v>97</v>
      </c>
      <c r="AE67" s="34"/>
      <c r="AF67" s="34"/>
      <c r="AG67" s="34"/>
      <c r="AH67" s="116" t="s">
        <v>45</v>
      </c>
      <c r="AI67" s="116"/>
      <c r="AK67" s="117">
        <f>ROUND(O67*Y67,0)</f>
        <v>1860</v>
      </c>
      <c r="AL67" s="117"/>
      <c r="AM67" s="117"/>
      <c r="AN67" s="42" t="s">
        <v>4</v>
      </c>
    </row>
    <row r="68" spans="1:42" s="36" customFormat="1" ht="19.5" customHeight="1">
      <c r="B68" s="104" t="s">
        <v>98</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37"/>
      <c r="AL68" s="37"/>
      <c r="AM68" s="37"/>
    </row>
    <row r="69" spans="1:42" s="46" customFormat="1" ht="33.75" customHeight="1">
      <c r="A69" s="30">
        <v>21</v>
      </c>
      <c r="B69" s="111" t="s">
        <v>99</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2"/>
      <c r="AL69" s="112"/>
      <c r="AM69" s="112"/>
    </row>
    <row r="70" spans="1:42" s="32" customFormat="1" ht="19.5" customHeight="1">
      <c r="B70" s="79"/>
      <c r="C70" s="80"/>
      <c r="D70" s="80"/>
      <c r="E70" s="80"/>
      <c r="F70" s="80"/>
      <c r="G70" s="80"/>
      <c r="H70" s="80"/>
      <c r="I70" s="80"/>
      <c r="K70" s="48"/>
      <c r="L70" s="48"/>
      <c r="M70" s="48"/>
      <c r="N70" s="60"/>
      <c r="O70" s="113">
        <v>11</v>
      </c>
      <c r="P70" s="113"/>
      <c r="Q70" s="113"/>
      <c r="R70" s="113"/>
      <c r="S70" s="34" t="s">
        <v>100</v>
      </c>
      <c r="T70" s="64"/>
      <c r="U70" s="64"/>
      <c r="V70" s="114" t="s">
        <v>43</v>
      </c>
      <c r="W70" s="114"/>
      <c r="X70" s="114"/>
      <c r="Y70" s="113">
        <v>70.34</v>
      </c>
      <c r="Z70" s="113"/>
      <c r="AA70" s="113"/>
      <c r="AB70" s="113"/>
      <c r="AC70" s="34"/>
      <c r="AD70" s="34" t="s">
        <v>101</v>
      </c>
      <c r="AE70" s="34"/>
      <c r="AF70" s="34"/>
      <c r="AG70" s="34"/>
      <c r="AH70" s="116" t="s">
        <v>45</v>
      </c>
      <c r="AI70" s="116"/>
      <c r="AK70" s="117">
        <f>ROUND(O70*Y70,0)</f>
        <v>774</v>
      </c>
      <c r="AL70" s="117"/>
      <c r="AM70" s="117"/>
      <c r="AN70" s="42" t="s">
        <v>4</v>
      </c>
    </row>
    <row r="71" spans="1:42" s="36" customFormat="1" ht="19.5" customHeight="1">
      <c r="B71" s="104" t="s">
        <v>102</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12"/>
      <c r="AL72" s="112"/>
      <c r="AM72" s="112"/>
    </row>
    <row r="73" spans="1:42" s="32" customFormat="1" ht="19.5" customHeight="1">
      <c r="B73" s="79"/>
      <c r="C73" s="80"/>
      <c r="D73" s="80"/>
      <c r="E73" s="80"/>
      <c r="F73" s="80"/>
      <c r="G73" s="80"/>
      <c r="H73" s="80"/>
      <c r="I73" s="80"/>
      <c r="K73" s="48"/>
      <c r="L73" s="48"/>
      <c r="M73" s="48"/>
      <c r="N73" s="60"/>
      <c r="O73" s="113">
        <v>440</v>
      </c>
      <c r="P73" s="113"/>
      <c r="Q73" s="113"/>
      <c r="R73" s="113"/>
      <c r="S73" s="34" t="s">
        <v>77</v>
      </c>
      <c r="T73" s="64"/>
      <c r="U73" s="64"/>
      <c r="V73" s="114" t="s">
        <v>43</v>
      </c>
      <c r="W73" s="114"/>
      <c r="X73" s="114"/>
      <c r="Y73" s="113">
        <v>829.95</v>
      </c>
      <c r="Z73" s="113"/>
      <c r="AA73" s="113"/>
      <c r="AB73" s="113"/>
      <c r="AC73" s="34"/>
      <c r="AD73" s="34" t="s">
        <v>78</v>
      </c>
      <c r="AE73" s="34"/>
      <c r="AF73" s="34"/>
      <c r="AG73" s="34"/>
      <c r="AH73" s="116" t="s">
        <v>45</v>
      </c>
      <c r="AI73" s="116"/>
      <c r="AK73" s="117">
        <f>ROUND(O73*Y73/100,0)</f>
        <v>3652</v>
      </c>
      <c r="AL73" s="117"/>
      <c r="AM73" s="117"/>
      <c r="AN73" s="42" t="s">
        <v>4</v>
      </c>
    </row>
    <row r="74" spans="1:42" s="36" customFormat="1" ht="19.5" customHeight="1">
      <c r="B74" s="104" t="s">
        <v>104</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13">
        <v>2316</v>
      </c>
      <c r="P76" s="113"/>
      <c r="Q76" s="113"/>
      <c r="R76" s="113"/>
      <c r="S76" s="34" t="s">
        <v>77</v>
      </c>
      <c r="T76" s="64"/>
      <c r="U76" s="64"/>
      <c r="V76" s="35"/>
      <c r="W76" s="114" t="s">
        <v>43</v>
      </c>
      <c r="X76" s="114"/>
      <c r="Y76" s="114"/>
      <c r="Z76" s="113">
        <v>1276.53</v>
      </c>
      <c r="AA76" s="113"/>
      <c r="AB76" s="113"/>
      <c r="AC76" s="113"/>
      <c r="AD76" s="51"/>
      <c r="AE76" s="34" t="s">
        <v>78</v>
      </c>
      <c r="AF76" s="34"/>
      <c r="AG76" s="34"/>
      <c r="AH76" s="34"/>
      <c r="AI76" s="116" t="s">
        <v>45</v>
      </c>
      <c r="AJ76" s="116"/>
      <c r="AK76" s="117">
        <f>ROUND(O76*Z76/100,0)</f>
        <v>29564</v>
      </c>
      <c r="AL76" s="117"/>
      <c r="AM76" s="117"/>
      <c r="AN76" s="42" t="s">
        <v>4</v>
      </c>
      <c r="AP76" s="63"/>
    </row>
    <row r="77" spans="1:42" s="36" customFormat="1" ht="19.5" customHeight="1">
      <c r="B77" s="104" t="s">
        <v>106</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37"/>
      <c r="AL77" s="37"/>
      <c r="AM77" s="37"/>
    </row>
    <row r="78" spans="1:42" s="46" customFormat="1" ht="33" customHeight="1">
      <c r="A78" s="30">
        <v>24</v>
      </c>
      <c r="B78" s="111" t="s">
        <v>107</v>
      </c>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2"/>
      <c r="AL78" s="112"/>
      <c r="AM78" s="112"/>
    </row>
    <row r="79" spans="1:42" s="32" customFormat="1" ht="19.5" customHeight="1">
      <c r="H79" s="63"/>
      <c r="K79" s="48"/>
      <c r="L79" s="48"/>
      <c r="M79" s="48"/>
      <c r="N79" s="60"/>
      <c r="O79" s="113">
        <v>460</v>
      </c>
      <c r="P79" s="113"/>
      <c r="Q79" s="113"/>
      <c r="R79" s="113"/>
      <c r="S79" s="34" t="s">
        <v>77</v>
      </c>
      <c r="T79" s="64"/>
      <c r="U79" s="64"/>
      <c r="V79" s="114" t="s">
        <v>43</v>
      </c>
      <c r="W79" s="114"/>
      <c r="X79" s="114"/>
      <c r="Y79" s="115">
        <v>1270.83</v>
      </c>
      <c r="Z79" s="115"/>
      <c r="AA79" s="115"/>
      <c r="AB79" s="115"/>
      <c r="AC79" s="34"/>
      <c r="AD79" s="34" t="s">
        <v>78</v>
      </c>
      <c r="AE79" s="34"/>
      <c r="AF79" s="34"/>
      <c r="AG79" s="34"/>
      <c r="AH79" s="116" t="s">
        <v>45</v>
      </c>
      <c r="AI79" s="116"/>
      <c r="AK79" s="117">
        <f>ROUND(O79*Y79/100,0)</f>
        <v>5846</v>
      </c>
      <c r="AL79" s="117"/>
      <c r="AM79" s="117"/>
      <c r="AN79" s="42" t="s">
        <v>4</v>
      </c>
      <c r="AO79" s="48"/>
    </row>
    <row r="80" spans="1:42" s="36" customFormat="1" ht="19.5" customHeight="1">
      <c r="B80" s="104" t="s">
        <v>108</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37"/>
      <c r="AL80" s="37"/>
      <c r="AM80" s="37"/>
    </row>
    <row r="81" spans="1:42" s="56" customFormat="1" ht="15">
      <c r="N81" s="84"/>
      <c r="O81" s="84"/>
      <c r="P81" s="84"/>
      <c r="Q81" s="84"/>
      <c r="R81" s="84"/>
      <c r="AC81" s="105" t="s">
        <v>109</v>
      </c>
      <c r="AD81" s="105"/>
      <c r="AE81" s="105"/>
      <c r="AF81" s="105"/>
      <c r="AG81" s="105"/>
      <c r="AH81" s="85" t="s">
        <v>45</v>
      </c>
      <c r="AI81" s="85"/>
      <c r="AJ81" s="86"/>
      <c r="AK81" s="106">
        <f>AK79+AK76+AK73+AK70+AK67+AK64+AK61+AK58+AK55+AK52+AK49+AK46+AK43+AK40+AK37+AK34+AK31+AK28+AK25+AK22+AK19+AK15+AK12+AK9+AK6</f>
        <v>827045</v>
      </c>
      <c r="AL81" s="106"/>
      <c r="AM81" s="106"/>
      <c r="AN81" s="86" t="s">
        <v>4</v>
      </c>
      <c r="AO81" s="107"/>
      <c r="AP81" s="107"/>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08" t="s">
        <v>109</v>
      </c>
      <c r="AD86" s="108"/>
      <c r="AE86" s="108"/>
      <c r="AF86" s="108"/>
      <c r="AG86" s="108"/>
      <c r="AH86" s="92" t="s">
        <v>45</v>
      </c>
      <c r="AI86" s="92"/>
      <c r="AJ86" s="109"/>
      <c r="AK86" s="109"/>
      <c r="AL86" s="109"/>
      <c r="AM86" s="109"/>
      <c r="AN86" s="110"/>
      <c r="AO86" s="110"/>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03" t="s">
        <v>113</v>
      </c>
      <c r="C96" s="103"/>
      <c r="D96" s="103"/>
      <c r="E96" s="103"/>
      <c r="F96" s="103"/>
      <c r="G96" s="103"/>
      <c r="H96" s="103"/>
      <c r="I96" s="103"/>
      <c r="J96" s="103"/>
      <c r="K96" s="103"/>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13:AJ13"/>
    <mergeCell ref="B14:AJ14"/>
    <mergeCell ref="AK14:AM14"/>
    <mergeCell ref="O15:R15"/>
    <mergeCell ref="S15:T15"/>
    <mergeCell ref="W15:Y15"/>
    <mergeCell ref="Z15:AC15"/>
    <mergeCell ref="AI15:AJ15"/>
    <mergeCell ref="AK15:AM15"/>
    <mergeCell ref="B16:AJ16"/>
    <mergeCell ref="B17:AJ17"/>
    <mergeCell ref="AK17:AM17"/>
    <mergeCell ref="N18:O18"/>
    <mergeCell ref="Q18:R18"/>
    <mergeCell ref="T18:V18"/>
    <mergeCell ref="AB18:AE18"/>
    <mergeCell ref="AF18:AG18"/>
    <mergeCell ref="AK18:AM18"/>
    <mergeCell ref="N21:O21"/>
    <mergeCell ref="Q21:R21"/>
    <mergeCell ref="T21:V21"/>
    <mergeCell ref="AB21:AE21"/>
    <mergeCell ref="AF21:AG21"/>
    <mergeCell ref="AK21:AM21"/>
    <mergeCell ref="O19:R19"/>
    <mergeCell ref="V19:X19"/>
    <mergeCell ref="Y19:AB19"/>
    <mergeCell ref="AI19:AJ19"/>
    <mergeCell ref="AK19:AM19"/>
    <mergeCell ref="B20:AJ20"/>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B26:AJ26"/>
    <mergeCell ref="B27:AJ27"/>
    <mergeCell ref="AK27:AM27"/>
    <mergeCell ref="O28:R28"/>
    <mergeCell ref="S28:T28"/>
    <mergeCell ref="W28:Y28"/>
    <mergeCell ref="Z28:AC28"/>
    <mergeCell ref="AI28:AJ28"/>
    <mergeCell ref="AK28:AM28"/>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tabSelected="1" view="pageBreakPreview" topLeftCell="A13" zoomScale="70" zoomScaleSheetLayoutView="70" workbookViewId="0">
      <selection activeCell="E26" sqref="E26"/>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7" t="s">
        <v>0</v>
      </c>
      <c r="B1" s="137"/>
      <c r="C1" s="137"/>
      <c r="D1" s="137"/>
      <c r="E1" s="137"/>
    </row>
    <row r="2" spans="1:8" ht="75.75" customHeight="1" thickBot="1">
      <c r="A2" s="138" t="s">
        <v>12</v>
      </c>
      <c r="B2" s="138"/>
      <c r="C2" s="138"/>
      <c r="D2" s="138"/>
      <c r="E2" s="138"/>
    </row>
    <row r="3" spans="1:8" s="3" customFormat="1" ht="30" customHeight="1" thickTop="1" thickBot="1">
      <c r="A3" s="2" t="s">
        <v>1</v>
      </c>
      <c r="B3" s="139" t="s">
        <v>2</v>
      </c>
      <c r="C3" s="140"/>
      <c r="D3" s="15" t="s">
        <v>30</v>
      </c>
      <c r="E3" s="101" t="s">
        <v>3</v>
      </c>
    </row>
    <row r="4" spans="1:8" ht="14.25" thickTop="1" thickBot="1">
      <c r="A4" s="102">
        <v>1</v>
      </c>
      <c r="B4" s="141">
        <v>2</v>
      </c>
      <c r="C4" s="141"/>
      <c r="D4" s="102"/>
      <c r="E4" s="102">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2" t="s">
        <v>6</v>
      </c>
      <c r="B27" s="142"/>
      <c r="C27" s="142"/>
      <c r="D27" s="142" t="s">
        <v>7</v>
      </c>
      <c r="E27" s="142"/>
    </row>
    <row r="28" spans="1:9" ht="18.75">
      <c r="A28" s="143" t="s">
        <v>8</v>
      </c>
      <c r="B28" s="143"/>
      <c r="C28" s="143"/>
      <c r="D28" s="143" t="s">
        <v>8</v>
      </c>
      <c r="E28" s="143"/>
      <c r="H28" s="97" t="s">
        <v>6</v>
      </c>
      <c r="I28" s="98" t="s">
        <v>7</v>
      </c>
    </row>
    <row r="29" spans="1:9" ht="18.75">
      <c r="A29" s="143" t="str">
        <f>[1]F.REWIEW!A24</f>
        <v>Chachro</v>
      </c>
      <c r="B29" s="143"/>
      <c r="C29" s="143"/>
      <c r="D29" s="143" t="str">
        <f>A29</f>
        <v>Chachro</v>
      </c>
      <c r="E29" s="143"/>
      <c r="H29" s="99" t="s">
        <v>8</v>
      </c>
      <c r="I29" s="100" t="s">
        <v>8</v>
      </c>
    </row>
    <row r="30" spans="1:9" ht="18.75">
      <c r="H30" s="99" t="e">
        <f>[1]F.REWIEW!F25</f>
        <v>#REF!</v>
      </c>
      <c r="I30" s="100"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2017-01-19T07:07:40Z</dcterms:modified>
</cp:coreProperties>
</file>