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Sheet2" sheetId="2" r:id="rId2"/>
    <sheet name="Sheet1" sheetId="6" r:id="rId3"/>
  </sheets>
  <definedNames>
    <definedName name="_xlnm.Print_Titles" localSheetId="0">'01'!$2:$2</definedName>
    <definedName name="_xlnm.Print_Titles" localSheetId="2">Sheet1!$6:$7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7" i="6" l="1"/>
  <c r="N27" i="6"/>
  <c r="N51" i="6" l="1"/>
  <c r="M27" i="6"/>
  <c r="M29" i="6" s="1"/>
  <c r="M51" i="6" l="1"/>
  <c r="N37" i="6"/>
  <c r="N39" i="6" s="1"/>
  <c r="G24" i="6"/>
  <c r="G23" i="6"/>
  <c r="G22" i="6"/>
  <c r="C40" i="1" l="1"/>
  <c r="G24" i="1"/>
  <c r="G33" i="6" l="1"/>
  <c r="G37" i="6" s="1"/>
  <c r="L34" i="6"/>
  <c r="L35" i="6"/>
  <c r="L33" i="6"/>
  <c r="L37" i="6" s="1"/>
  <c r="G10" i="6"/>
  <c r="G11" i="6"/>
  <c r="G12" i="6"/>
  <c r="G13" i="6"/>
  <c r="G14" i="6"/>
  <c r="G15" i="6"/>
  <c r="G16" i="6"/>
  <c r="G17" i="6"/>
  <c r="G18" i="6"/>
  <c r="G19" i="6"/>
  <c r="G21" i="6"/>
  <c r="G9" i="6"/>
  <c r="J9" i="6"/>
  <c r="L9" i="6" s="1"/>
  <c r="J10" i="6"/>
  <c r="L10" i="6" s="1"/>
  <c r="J11" i="6"/>
  <c r="L11" i="6" s="1"/>
  <c r="J12" i="6"/>
  <c r="L12" i="6" s="1"/>
  <c r="J13" i="6"/>
  <c r="L13" i="6" s="1"/>
  <c r="J14" i="6"/>
  <c r="L14" i="6" s="1"/>
  <c r="J15" i="6"/>
  <c r="L15" i="6" s="1"/>
  <c r="J16" i="6"/>
  <c r="L16" i="6" s="1"/>
  <c r="J17" i="6"/>
  <c r="L17" i="6" s="1"/>
  <c r="J18" i="6"/>
  <c r="L18" i="6" s="1"/>
  <c r="J19" i="6"/>
  <c r="L19" i="6" s="1"/>
  <c r="J21" i="6"/>
  <c r="L21" i="6" s="1"/>
  <c r="C41" i="1"/>
  <c r="G18" i="1"/>
  <c r="L27" i="6" l="1"/>
  <c r="G31" i="1"/>
  <c r="G32" i="1"/>
  <c r="G33" i="1"/>
  <c r="G34" i="1"/>
  <c r="G30" i="1"/>
  <c r="G14" i="1"/>
  <c r="G15" i="1"/>
  <c r="G16" i="1"/>
  <c r="G17" i="1"/>
  <c r="G19" i="1"/>
  <c r="G20" i="1"/>
  <c r="G5" i="1"/>
  <c r="G6" i="1"/>
  <c r="G7" i="1"/>
  <c r="G8" i="1"/>
  <c r="G9" i="1"/>
  <c r="G10" i="1"/>
  <c r="G11" i="1"/>
  <c r="G12" i="1"/>
  <c r="G13" i="1"/>
  <c r="G4" i="1"/>
  <c r="G22" i="1" s="1"/>
  <c r="G35" i="1" l="1"/>
  <c r="C42" i="1" l="1"/>
</calcChain>
</file>

<file path=xl/sharedStrings.xml><?xml version="1.0" encoding="utf-8"?>
<sst xmlns="http://schemas.openxmlformats.org/spreadsheetml/2006/main" count="378" uniqueCount="115">
  <si>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</si>
  <si>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</si>
  <si>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</si>
  <si>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</si>
  <si>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</si>
  <si>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</si>
  <si>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</si>
  <si>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</si>
  <si>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</si>
  <si>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</si>
  <si>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</si>
  <si>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</si>
  <si>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</si>
  <si>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</si>
  <si>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</si>
  <si>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</si>
  <si>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</si>
  <si>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</si>
  <si>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</si>
  <si>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</si>
  <si>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</si>
  <si>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</si>
  <si>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</si>
  <si>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</si>
  <si>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</si>
  <si>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</si>
  <si>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</si>
  <si>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</si>
  <si>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</si>
  <si>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</si>
  <si>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</si>
  <si>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</si>
  <si>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</si>
  <si>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</si>
  <si>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</si>
  <si>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</si>
  <si>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</si>
  <si>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</si>
  <si>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</si>
  <si>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</si>
  <si>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</si>
  <si>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</si>
  <si>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</si>
  <si>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</si>
  <si>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</si>
  <si>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</si>
  <si>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</si>
  <si>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</si>
  <si>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</si>
  <si>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</si>
  <si>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</si>
  <si>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</si>
  <si>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</si>
  <si>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</si>
  <si>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</si>
  <si>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</si>
  <si>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</si>
  <si>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</si>
  <si>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</si>
  <si>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</si>
  <si>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</si>
  <si>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</si>
  <si>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</si>
  <si>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</si>
  <si>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</si>
  <si>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</si>
  <si>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</si>
  <si>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</si>
  <si>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</si>
  <si>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</si>
  <si>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</si>
  <si>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</si>
  <si>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</si>
  <si>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</si>
  <si>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</si>
  <si>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10.40% Below:</t>
  </si>
  <si>
    <t>Part (A) Total Amount</t>
  </si>
  <si>
    <t>REVISED ESTIMATE FOR CONSTRUCTION OF DISPLAY CENTRE AT KHAIRPUR (ELECTRICFICATION)</t>
  </si>
  <si>
    <t>-</t>
  </si>
  <si>
    <t>Part (A) Total</t>
  </si>
  <si>
    <t>A B S T R A C T</t>
  </si>
  <si>
    <t>1)Part (A) Rs</t>
  </si>
  <si>
    <t>2)Part (B) Rs</t>
  </si>
  <si>
    <t>NAME OF CONTRACTOR : M/S KAMRAN ENTERPRISES</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</si>
  <si>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</si>
  <si>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</si>
  <si>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</si>
  <si>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</si>
  <si>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3)Part (C) Rs</t>
  </si>
  <si>
    <t xml:space="preserve">Grant Totla </t>
  </si>
  <si>
    <t>P/L (Main or Sub Main) PVC insulated with size 4-7 /.064 (16mm2) copper conductor in 1  1/2 PVC conduit on surface (S.I.NO:35 P.NO: 05)</t>
  </si>
  <si>
    <t>Providing and Fixing circuit breaker 6,10,15,20,30,40, and 63amps DP (TB-5a) on an prepared board as required  )S. I. 204 P.NO:31)</t>
  </si>
  <si>
    <t>Providing and Fixing circuit breaker 15,20,30,40,50,60,75 and 100amps DP (TB-5a) on an prepared board as required  )S. I. 207 P.NO:31)</t>
  </si>
  <si>
    <t>Providing and fixing one way s.p 5amps switch flush type (S.I. NO:219 P.NO:33)</t>
  </si>
  <si>
    <t>P/L (Main or Sub Main) PVC insulated and PVC Sheeted with 4 core copper conductor 600/1000 Volts size 25mm2 (S.I.NO:103. P.NO:12)</t>
  </si>
  <si>
    <t>P/F Brass bracket fan 18" sweep (Good quality)</t>
  </si>
  <si>
    <t>P.no</t>
  </si>
  <si>
    <t>P.No</t>
  </si>
  <si>
    <t>Providing and fixing Ceiling Fan 56" Sweep (S.I.No:235. P.No:54)</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</si>
  <si>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REPAIR / RENOVATION OF DEPUTY COMMISSIONER HOUSE AT KHAIRPUR (ADDITIONAL 
</t>
    </r>
  </si>
  <si>
    <t xml:space="preserve">                                    WORK OF (ELECTRIFICATION)</t>
  </si>
  <si>
    <t>0.45% Below</t>
  </si>
  <si>
    <t>0.55% Below</t>
  </si>
  <si>
    <t>S/F Spilt Air Condition 1.50  1800 BTU (Imported)</t>
  </si>
  <si>
    <t>S/F 10000 watts Steplizer (Good quality)</t>
  </si>
  <si>
    <t>P/F Shendrial of Seven arms complete with brass lamp holder &amp; energy sever etc complete.</t>
  </si>
  <si>
    <t>P/F Fancy Light Philips make or equivalent 
wall and ceiling etc complete as per required E.I (R.A pass by Chief Engineer Building Hyd)</t>
  </si>
  <si>
    <t xml:space="preserve">S/F Shendrial Ten round with Crestal diomand shap i/c energy sever etc complete as per site required  </t>
  </si>
  <si>
    <t xml:space="preserve">S/F Lawn light pole 10" long ete compelete </t>
  </si>
  <si>
    <t xml:space="preserve">S/F Fancy light in round shap I/C energy sever of 45 watts etc complete </t>
  </si>
  <si>
    <t xml:space="preserve">Colouring of Pole with to coats Paint with silver colour </t>
  </si>
  <si>
    <t>C.C foundation of Pole</t>
  </si>
  <si>
    <t>Part "C" Total    403416</t>
  </si>
  <si>
    <t>Part "C" Total</t>
  </si>
  <si>
    <t>Providing and laying (Main or Sub Main ) Pvc insulated pvc sheeted with single core copper conductor 300/500 volte size 2-7/044 P.NO:57 P.NO:7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</si>
</sst>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6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0" xfId="0" applyFont="1" applyBorder="1" applyAlignment="1">
      <alignment horizontal="righ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1" fontId="6" fillId="0" borderId="3" xfId="0" applyNumberFormat="1" applyFont="1" applyBorder="1"/>
    <xf numFmtId="0" fontId="4" fillId="0" borderId="0" xfId="0" applyFont="1" applyBorder="1" applyAlignment="1">
      <alignment horizontal="right"/>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2" fillId="0" borderId="1" xfId="0" applyFont="1" applyBorder="1" applyAlignment="1">
      <alignment horizontal="center" vertical="top"/>
    </xf>
    <xf numFmtId="0" fontId="7" fillId="0" borderId="0" xfId="0" applyFont="1" applyBorder="1" applyAlignment="1">
      <alignment vertical="center"/>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right" vertical="center"/>
    </xf>
    <xf numFmtId="0" fontId="7" fillId="0" borderId="2" xfId="0" applyFont="1" applyBorder="1" applyAlignment="1">
      <alignment horizontal="right" vertical="center"/>
    </xf>
    <xf numFmtId="0" fontId="4" fillId="0" borderId="1" xfId="0" applyFont="1" applyBorder="1" applyAlignment="1">
      <alignment vertical="center"/>
    </xf>
    <xf numFmtId="0" fontId="13" fillId="0" borderId="1" xfId="0" applyFont="1" applyBorder="1" applyAlignment="1">
      <alignment vertical="center" wrapText="1"/>
    </xf>
    <xf numFmtId="0" fontId="13" fillId="0" borderId="1" xfId="0" applyFont="1" applyBorder="1" applyAlignment="1">
      <alignment vertical="center"/>
    </xf>
    <xf numFmtId="1" fontId="7" fillId="0" borderId="1" xfId="0" applyNumberFormat="1" applyFont="1" applyBorder="1" applyAlignment="1">
      <alignment vertical="center"/>
    </xf>
    <xf numFmtId="1" fontId="2" fillId="0" borderId="1" xfId="0" applyNumberFormat="1" applyFont="1" applyBorder="1" applyAlignment="1">
      <alignment vertical="center"/>
    </xf>
    <xf numFmtId="0" fontId="13" fillId="0" borderId="3" xfId="0" applyFont="1" applyBorder="1" applyAlignment="1">
      <alignment horizontal="left"/>
    </xf>
    <xf numFmtId="0" fontId="13" fillId="0" borderId="9" xfId="0" applyFont="1" applyBorder="1" applyAlignment="1">
      <alignment horizontal="left"/>
    </xf>
    <xf numFmtId="0" fontId="4" fillId="0" borderId="0" xfId="0" applyFont="1" applyBorder="1" applyAlignment="1">
      <alignment horizontal="center" vertical="top"/>
    </xf>
    <xf numFmtId="0" fontId="4" fillId="0" borderId="0" xfId="0" applyFont="1" applyBorder="1" applyAlignment="1">
      <alignment vertical="top" wrapText="1"/>
    </xf>
    <xf numFmtId="0" fontId="4" fillId="0" borderId="0" xfId="0" applyFont="1" applyBorder="1" applyAlignment="1">
      <alignment horizontal="center" vertical="center"/>
    </xf>
    <xf numFmtId="0" fontId="4" fillId="0" borderId="0" xfId="0" applyFont="1" applyBorder="1" applyAlignment="1">
      <alignment horizontal="right" vertical="center"/>
    </xf>
    <xf numFmtId="1" fontId="4" fillId="0" borderId="0" xfId="0" applyNumberFormat="1" applyFont="1" applyBorder="1" applyAlignment="1">
      <alignment horizontal="right" vertical="center"/>
    </xf>
    <xf numFmtId="0" fontId="13" fillId="0" borderId="1" xfId="0" applyFont="1" applyBorder="1" applyAlignment="1">
      <alignment horizontal="right" vertical="center"/>
    </xf>
    <xf numFmtId="0" fontId="4" fillId="0" borderId="0" xfId="0" applyFont="1" applyBorder="1" applyAlignment="1">
      <alignment horizontal="left"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4" fillId="0" borderId="3" xfId="0" applyFont="1" applyBorder="1" applyAlignment="1">
      <alignment horizontal="right"/>
    </xf>
    <xf numFmtId="0" fontId="4" fillId="0" borderId="10" xfId="0" applyFont="1" applyBorder="1" applyAlignment="1">
      <alignment horizontal="right"/>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1" fillId="0" borderId="7" xfId="0" applyFont="1" applyBorder="1" applyAlignment="1">
      <alignment horizontal="left"/>
    </xf>
    <xf numFmtId="0" fontId="1" fillId="0" borderId="3" xfId="0" applyFont="1" applyBorder="1" applyAlignment="1">
      <alignment horizontal="left"/>
    </xf>
    <xf numFmtId="0" fontId="4" fillId="0" borderId="10" xfId="0" applyFont="1" applyBorder="1" applyAlignment="1">
      <alignment horizontal="left" vertical="center"/>
    </xf>
    <xf numFmtId="0" fontId="2" fillId="0" borderId="3" xfId="0" applyFont="1" applyBorder="1" applyAlignment="1">
      <alignment horizontal="center"/>
    </xf>
    <xf numFmtId="0" fontId="2" fillId="0" borderId="9" xfId="0" applyFont="1" applyBorder="1" applyAlignment="1">
      <alignment horizontal="center"/>
    </xf>
    <xf numFmtId="0" fontId="7" fillId="0" borderId="2" xfId="0" applyFont="1" applyBorder="1" applyAlignment="1">
      <alignment horizontal="center" vertic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2" fillId="0" borderId="0" xfId="0" applyFont="1" applyBorder="1" applyAlignment="1">
      <alignment horizont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1" fillId="0" borderId="1" xfId="0" applyFont="1" applyBorder="1" applyAlignment="1">
      <alignment horizontal="center"/>
    </xf>
    <xf numFmtId="0" fontId="13" fillId="0" borderId="1" xfId="0" applyFont="1" applyBorder="1" applyAlignment="1">
      <alignment horizontal="left" wrapText="1"/>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9"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85" zoomScaleNormal="100" zoomScalePageLayoutView="85" workbookViewId="0">
      <selection activeCell="B55" sqref="B55"/>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126" t="s">
        <v>77</v>
      </c>
      <c r="B1" s="126"/>
      <c r="C1" s="126"/>
      <c r="D1" s="126"/>
      <c r="E1" s="126"/>
      <c r="F1" s="126"/>
      <c r="G1" s="126"/>
    </row>
    <row r="2" spans="1:7" ht="15.75" x14ac:dyDescent="0.25">
      <c r="A2" s="25" t="s">
        <v>0</v>
      </c>
      <c r="B2" s="26" t="s">
        <v>1</v>
      </c>
      <c r="C2" s="129" t="s">
        <v>2</v>
      </c>
      <c r="D2" s="129"/>
      <c r="E2" s="27" t="s">
        <v>3</v>
      </c>
      <c r="F2" s="27" t="s">
        <v>4</v>
      </c>
      <c r="G2" s="27" t="s">
        <v>5</v>
      </c>
    </row>
    <row r="3" spans="1:7" s="9" customFormat="1" ht="18.75" x14ac:dyDescent="0.3">
      <c r="A3" s="17" t="s">
        <v>43</v>
      </c>
      <c r="B3" s="17" t="s">
        <v>6</v>
      </c>
      <c r="C3" s="130"/>
      <c r="D3" s="130"/>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21</v>
      </c>
      <c r="D5" s="52" t="s">
        <v>53</v>
      </c>
      <c r="E5" s="41">
        <v>985</v>
      </c>
      <c r="F5" s="11" t="s">
        <v>36</v>
      </c>
      <c r="G5" s="12">
        <f t="shared" ref="G5:G20" si="0">C5*E5</f>
        <v>20685</v>
      </c>
    </row>
    <row r="6" spans="1:7" s="9" customFormat="1" ht="56.25" x14ac:dyDescent="0.3">
      <c r="A6" s="10">
        <v>3</v>
      </c>
      <c r="B6" s="18" t="s">
        <v>8</v>
      </c>
      <c r="C6" s="33">
        <v>26</v>
      </c>
      <c r="D6" s="52" t="s">
        <v>53</v>
      </c>
      <c r="E6" s="41">
        <v>916</v>
      </c>
      <c r="F6" s="11" t="s">
        <v>37</v>
      </c>
      <c r="G6" s="12">
        <f t="shared" si="0"/>
        <v>23816</v>
      </c>
    </row>
    <row r="7" spans="1:7" s="9" customFormat="1" ht="75" x14ac:dyDescent="0.3">
      <c r="A7" s="10">
        <v>4</v>
      </c>
      <c r="B7" s="18" t="s">
        <v>9</v>
      </c>
      <c r="C7" s="33">
        <v>4</v>
      </c>
      <c r="D7" s="52" t="s">
        <v>53</v>
      </c>
      <c r="E7" s="41">
        <v>2456</v>
      </c>
      <c r="F7" s="11" t="s">
        <v>37</v>
      </c>
      <c r="G7" s="12">
        <f t="shared" si="0"/>
        <v>9824</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21</v>
      </c>
      <c r="D10" s="40" t="s">
        <v>53</v>
      </c>
      <c r="E10" s="41">
        <v>83</v>
      </c>
      <c r="F10" s="11" t="s">
        <v>37</v>
      </c>
      <c r="G10" s="12">
        <f t="shared" si="0"/>
        <v>1743</v>
      </c>
    </row>
    <row r="11" spans="1:7" s="9" customFormat="1" ht="56.25" x14ac:dyDescent="0.3">
      <c r="A11" s="10">
        <v>8</v>
      </c>
      <c r="B11" s="18" t="s">
        <v>13</v>
      </c>
      <c r="C11" s="33">
        <v>12</v>
      </c>
      <c r="D11" s="52" t="s">
        <v>53</v>
      </c>
      <c r="E11" s="41">
        <v>162</v>
      </c>
      <c r="F11" s="11" t="s">
        <v>37</v>
      </c>
      <c r="G11" s="12">
        <f t="shared" si="0"/>
        <v>1944</v>
      </c>
    </row>
    <row r="12" spans="1:7" s="9" customFormat="1" ht="37.5" x14ac:dyDescent="0.3">
      <c r="A12" s="10">
        <v>9</v>
      </c>
      <c r="B12" s="18" t="s">
        <v>14</v>
      </c>
      <c r="C12" s="33">
        <v>16</v>
      </c>
      <c r="D12" s="52" t="s">
        <v>53</v>
      </c>
      <c r="E12" s="41">
        <v>72</v>
      </c>
      <c r="F12" s="11" t="s">
        <v>37</v>
      </c>
      <c r="G12" s="12">
        <f t="shared" si="0"/>
        <v>1152</v>
      </c>
    </row>
    <row r="13" spans="1:7" s="9" customFormat="1" ht="93.75" x14ac:dyDescent="0.3">
      <c r="A13" s="10">
        <v>10</v>
      </c>
      <c r="B13" s="18" t="s">
        <v>15</v>
      </c>
      <c r="C13" s="33">
        <v>283</v>
      </c>
      <c r="D13" s="52" t="s">
        <v>54</v>
      </c>
      <c r="E13" s="41">
        <v>222</v>
      </c>
      <c r="F13" s="11" t="s">
        <v>38</v>
      </c>
      <c r="G13" s="12">
        <f t="shared" si="0"/>
        <v>62826</v>
      </c>
    </row>
    <row r="14" spans="1:7" s="9" customFormat="1" ht="156.75" customHeight="1" x14ac:dyDescent="0.3">
      <c r="A14" s="10">
        <v>11</v>
      </c>
      <c r="B14" s="18" t="s">
        <v>16</v>
      </c>
      <c r="C14" s="48">
        <v>20</v>
      </c>
      <c r="D14" s="37" t="s">
        <v>54</v>
      </c>
      <c r="E14" s="41">
        <v>341</v>
      </c>
      <c r="F14" s="11" t="s">
        <v>38</v>
      </c>
      <c r="G14" s="12">
        <f t="shared" si="0"/>
        <v>6820</v>
      </c>
    </row>
    <row r="15" spans="1:7" s="9" customFormat="1" ht="93" customHeight="1" x14ac:dyDescent="0.3">
      <c r="A15" s="10">
        <v>12</v>
      </c>
      <c r="B15" s="18" t="s">
        <v>17</v>
      </c>
      <c r="C15" s="33">
        <v>111</v>
      </c>
      <c r="D15" s="52" t="s">
        <v>54</v>
      </c>
      <c r="E15" s="41">
        <v>524</v>
      </c>
      <c r="F15" s="11" t="s">
        <v>38</v>
      </c>
      <c r="G15" s="12">
        <f t="shared" si="0"/>
        <v>58164</v>
      </c>
    </row>
    <row r="16" spans="1:7" s="9" customFormat="1" ht="59.25" customHeight="1" x14ac:dyDescent="0.3">
      <c r="A16" s="10">
        <v>13</v>
      </c>
      <c r="B16" s="18" t="s">
        <v>18</v>
      </c>
      <c r="C16" s="33">
        <v>16</v>
      </c>
      <c r="D16" s="52" t="s">
        <v>53</v>
      </c>
      <c r="E16" s="41">
        <v>3185</v>
      </c>
      <c r="F16" s="11" t="s">
        <v>37</v>
      </c>
      <c r="G16" s="12">
        <f t="shared" si="0"/>
        <v>50960</v>
      </c>
    </row>
    <row r="17" spans="1:9" s="9" customFormat="1" ht="95.25" customHeight="1" x14ac:dyDescent="0.3">
      <c r="A17" s="10">
        <v>14</v>
      </c>
      <c r="B17" s="18" t="s">
        <v>19</v>
      </c>
      <c r="C17" s="33">
        <v>90</v>
      </c>
      <c r="D17" s="52" t="s">
        <v>53</v>
      </c>
      <c r="E17" s="41">
        <v>70</v>
      </c>
      <c r="F17" s="11" t="s">
        <v>37</v>
      </c>
      <c r="G17" s="12">
        <f t="shared" si="0"/>
        <v>6300</v>
      </c>
    </row>
    <row r="18" spans="1:9" s="9" customFormat="1" ht="93" customHeight="1" x14ac:dyDescent="0.3">
      <c r="A18" s="53">
        <v>15</v>
      </c>
      <c r="B18" s="18" t="s">
        <v>59</v>
      </c>
      <c r="C18" s="11">
        <v>3</v>
      </c>
      <c r="D18" s="11" t="s">
        <v>53</v>
      </c>
      <c r="E18" s="11">
        <v>1590</v>
      </c>
      <c r="F18" s="61" t="s">
        <v>37</v>
      </c>
      <c r="G18" s="61">
        <f t="shared" si="0"/>
        <v>4770</v>
      </c>
    </row>
    <row r="19" spans="1:9" s="9" customFormat="1" ht="93.75" x14ac:dyDescent="0.3">
      <c r="A19" s="10">
        <v>16</v>
      </c>
      <c r="B19" s="18" t="s">
        <v>35</v>
      </c>
      <c r="C19" s="33">
        <v>95</v>
      </c>
      <c r="D19" s="52" t="s">
        <v>54</v>
      </c>
      <c r="E19" s="41">
        <v>252</v>
      </c>
      <c r="F19" s="11" t="s">
        <v>38</v>
      </c>
      <c r="G19" s="12">
        <f t="shared" si="0"/>
        <v>23940</v>
      </c>
    </row>
    <row r="20" spans="1:9" s="9" customFormat="1" ht="18.75" x14ac:dyDescent="0.3">
      <c r="A20" s="125">
        <v>17</v>
      </c>
      <c r="B20" s="128" t="s">
        <v>20</v>
      </c>
      <c r="C20" s="127">
        <v>16</v>
      </c>
      <c r="D20" s="127" t="s">
        <v>53</v>
      </c>
      <c r="E20" s="127">
        <v>800</v>
      </c>
      <c r="F20" s="127" t="s">
        <v>37</v>
      </c>
      <c r="G20" s="122">
        <f t="shared" si="0"/>
        <v>12800</v>
      </c>
      <c r="I20" s="24"/>
    </row>
    <row r="21" spans="1:9" s="9" customFormat="1" ht="18.75" hidden="1" customHeight="1" x14ac:dyDescent="0.3">
      <c r="A21" s="125"/>
      <c r="B21" s="128"/>
      <c r="C21" s="127"/>
      <c r="D21" s="127"/>
      <c r="E21" s="127"/>
      <c r="F21" s="127"/>
      <c r="G21" s="122"/>
    </row>
    <row r="22" spans="1:9" s="9" customFormat="1" ht="18.75" x14ac:dyDescent="0.3">
      <c r="A22" s="125"/>
      <c r="B22" s="128"/>
      <c r="C22" s="123"/>
      <c r="D22" s="123"/>
      <c r="E22" s="123"/>
      <c r="F22" s="123"/>
      <c r="G22" s="56">
        <f>SUM(G4:G21)</f>
        <v>464106</v>
      </c>
    </row>
    <row r="23" spans="1:9" s="9" customFormat="1" ht="18.75" x14ac:dyDescent="0.3">
      <c r="A23" s="54"/>
      <c r="B23" s="55"/>
      <c r="C23" s="131" t="s">
        <v>75</v>
      </c>
      <c r="D23" s="131"/>
      <c r="E23" s="131"/>
      <c r="F23" s="131"/>
      <c r="G23" s="80">
        <v>48267</v>
      </c>
    </row>
    <row r="24" spans="1:9" s="9" customFormat="1" ht="18.75" x14ac:dyDescent="0.3">
      <c r="A24" s="54"/>
      <c r="B24" s="55"/>
      <c r="C24" s="132" t="s">
        <v>76</v>
      </c>
      <c r="D24" s="132"/>
      <c r="E24" s="132"/>
      <c r="F24" s="132"/>
      <c r="G24" s="58">
        <f>G22-G23</f>
        <v>415839</v>
      </c>
    </row>
    <row r="25" spans="1:9" s="9" customFormat="1" ht="18.75" x14ac:dyDescent="0.3">
      <c r="A25" s="54"/>
      <c r="B25" s="55"/>
      <c r="C25" s="81"/>
      <c r="D25" s="81"/>
      <c r="E25" s="81"/>
      <c r="F25" s="81"/>
      <c r="G25" s="58"/>
    </row>
    <row r="26" spans="1:9" s="9" customFormat="1" ht="18.75" x14ac:dyDescent="0.3">
      <c r="A26" s="54"/>
      <c r="B26" s="55"/>
      <c r="C26" s="81"/>
      <c r="D26" s="81"/>
      <c r="E26" s="81"/>
      <c r="F26" s="81"/>
      <c r="G26" s="58"/>
    </row>
    <row r="27" spans="1:9" s="9" customFormat="1" ht="18.75" x14ac:dyDescent="0.3">
      <c r="A27" s="54"/>
      <c r="B27" s="55"/>
      <c r="C27" s="81"/>
      <c r="D27" s="81"/>
      <c r="E27" s="81"/>
      <c r="F27" s="81"/>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10">
        <v>1</v>
      </c>
      <c r="B30" s="18" t="s">
        <v>22</v>
      </c>
      <c r="C30" s="33">
        <v>90</v>
      </c>
      <c r="D30" s="52" t="s">
        <v>53</v>
      </c>
      <c r="E30" s="41">
        <v>497</v>
      </c>
      <c r="F30" s="11" t="s">
        <v>39</v>
      </c>
      <c r="G30" s="19">
        <f>C30*E30</f>
        <v>44730</v>
      </c>
    </row>
    <row r="31" spans="1:9" s="9" customFormat="1" ht="75" x14ac:dyDescent="0.3">
      <c r="A31" s="10">
        <v>2</v>
      </c>
      <c r="B31" s="18" t="s">
        <v>23</v>
      </c>
      <c r="C31" s="33">
        <v>4</v>
      </c>
      <c r="D31" s="52" t="s">
        <v>55</v>
      </c>
      <c r="E31" s="43">
        <v>1426.33</v>
      </c>
      <c r="F31" s="11" t="s">
        <v>40</v>
      </c>
      <c r="G31" s="61">
        <f t="shared" ref="G31:G34" si="1">C31*E31</f>
        <v>5705.32</v>
      </c>
    </row>
    <row r="32" spans="1:9" s="9" customFormat="1" ht="75" x14ac:dyDescent="0.3">
      <c r="A32" s="10">
        <v>3</v>
      </c>
      <c r="B32" s="18" t="s">
        <v>24</v>
      </c>
      <c r="C32" s="33">
        <v>16</v>
      </c>
      <c r="D32" s="52" t="s">
        <v>53</v>
      </c>
      <c r="E32" s="44">
        <v>124.3</v>
      </c>
      <c r="F32" s="11" t="s">
        <v>39</v>
      </c>
      <c r="G32" s="12">
        <f t="shared" si="1"/>
        <v>1988.8</v>
      </c>
    </row>
    <row r="33" spans="1:9" s="9" customFormat="1" ht="75" x14ac:dyDescent="0.3">
      <c r="A33" s="10">
        <v>4</v>
      </c>
      <c r="B33" s="18" t="s">
        <v>25</v>
      </c>
      <c r="C33" s="33">
        <v>30</v>
      </c>
      <c r="D33" s="52" t="s">
        <v>53</v>
      </c>
      <c r="E33" s="41">
        <v>497</v>
      </c>
      <c r="F33" s="11" t="s">
        <v>39</v>
      </c>
      <c r="G33" s="19">
        <f t="shared" si="1"/>
        <v>14910</v>
      </c>
    </row>
    <row r="34" spans="1:9" s="9" customFormat="1" ht="131.25" customHeight="1" x14ac:dyDescent="0.3">
      <c r="A34" s="125">
        <v>5</v>
      </c>
      <c r="B34" s="124" t="s">
        <v>26</v>
      </c>
      <c r="C34" s="59">
        <v>2</v>
      </c>
      <c r="D34" s="19" t="s">
        <v>53</v>
      </c>
      <c r="E34" s="44">
        <v>3610</v>
      </c>
      <c r="F34" s="11" t="s">
        <v>39</v>
      </c>
      <c r="G34" s="19">
        <f t="shared" si="1"/>
        <v>7220</v>
      </c>
    </row>
    <row r="35" spans="1:9" ht="18.75" x14ac:dyDescent="0.3">
      <c r="A35" s="125"/>
      <c r="B35" s="124"/>
      <c r="C35" s="134" t="s">
        <v>58</v>
      </c>
      <c r="D35" s="134"/>
      <c r="E35" s="134"/>
      <c r="F35" s="134"/>
      <c r="G35" s="60">
        <f>SUM(G30:G34)</f>
        <v>74554.12</v>
      </c>
      <c r="I35" s="24"/>
    </row>
    <row r="38" spans="1:9" ht="15.75" x14ac:dyDescent="0.25">
      <c r="A38" s="5"/>
      <c r="B38" s="6"/>
      <c r="C38" s="35"/>
      <c r="D38" s="38"/>
      <c r="E38" s="45"/>
      <c r="F38" s="7"/>
      <c r="G38" s="7"/>
    </row>
    <row r="39" spans="1:9" ht="15.75" x14ac:dyDescent="0.25">
      <c r="A39" s="135" t="s">
        <v>27</v>
      </c>
      <c r="B39" s="136"/>
      <c r="C39" s="136"/>
      <c r="D39" s="136"/>
      <c r="E39" s="136"/>
      <c r="F39" s="136"/>
      <c r="G39" s="136"/>
    </row>
    <row r="40" spans="1:9" ht="15.75" x14ac:dyDescent="0.25">
      <c r="A40" s="137" t="s">
        <v>28</v>
      </c>
      <c r="B40" s="137"/>
      <c r="C40" s="138">
        <f>G24</f>
        <v>415839</v>
      </c>
      <c r="D40" s="139"/>
      <c r="E40" s="31"/>
      <c r="F40" s="21"/>
      <c r="G40" s="21"/>
    </row>
    <row r="41" spans="1:9" ht="15.75" x14ac:dyDescent="0.25">
      <c r="A41" s="137" t="s">
        <v>29</v>
      </c>
      <c r="B41" s="137"/>
      <c r="C41" s="140">
        <f>G35</f>
        <v>74554.12</v>
      </c>
      <c r="D41" s="140"/>
      <c r="E41" s="31"/>
      <c r="F41" s="21"/>
      <c r="G41" s="21"/>
    </row>
    <row r="42" spans="1:9" ht="15.75" x14ac:dyDescent="0.25">
      <c r="A42" s="22"/>
      <c r="B42" s="23" t="s">
        <v>41</v>
      </c>
      <c r="C42" s="140">
        <f>C40+C41</f>
        <v>490393.12</v>
      </c>
      <c r="D42" s="140"/>
      <c r="E42" s="31"/>
      <c r="F42" s="21"/>
      <c r="G42" s="21"/>
    </row>
    <row r="43" spans="1:9" ht="15.75" x14ac:dyDescent="0.25">
      <c r="A43" s="22"/>
      <c r="B43" s="23" t="s">
        <v>56</v>
      </c>
      <c r="C43" s="141">
        <v>490000</v>
      </c>
      <c r="D43" s="141"/>
      <c r="E43" s="31"/>
      <c r="F43" s="21"/>
      <c r="G43" s="21"/>
    </row>
    <row r="44" spans="1:9" ht="15.75" x14ac:dyDescent="0.25">
      <c r="A44" s="5"/>
      <c r="B44" s="6"/>
      <c r="C44" s="35"/>
      <c r="D44" s="38"/>
      <c r="E44" s="45"/>
      <c r="F44" s="7"/>
      <c r="G44" s="7"/>
    </row>
    <row r="45" spans="1:9" ht="15.75" x14ac:dyDescent="0.25">
      <c r="A45" s="5"/>
      <c r="B45" s="6"/>
      <c r="C45" s="35"/>
      <c r="D45" s="38"/>
      <c r="E45" s="45"/>
      <c r="F45" s="7"/>
      <c r="G45" s="7"/>
    </row>
    <row r="46" spans="1:9" ht="15.75" x14ac:dyDescent="0.25">
      <c r="A46" s="5"/>
      <c r="B46" s="6"/>
      <c r="C46" s="35"/>
      <c r="D46" s="38"/>
      <c r="E46" s="45"/>
      <c r="F46" s="7"/>
      <c r="G46" s="7"/>
    </row>
    <row r="47" spans="1:9" ht="15.75" x14ac:dyDescent="0.25">
      <c r="A47" s="5"/>
      <c r="B47" s="20" t="s">
        <v>30</v>
      </c>
      <c r="C47" s="133" t="s">
        <v>31</v>
      </c>
      <c r="D47" s="133"/>
      <c r="E47" s="133"/>
      <c r="F47" s="133"/>
      <c r="G47" s="133"/>
    </row>
    <row r="48" spans="1:9" ht="15.75" x14ac:dyDescent="0.25">
      <c r="A48" s="5"/>
      <c r="B48" s="20"/>
      <c r="C48" s="133" t="s">
        <v>32</v>
      </c>
      <c r="D48" s="133"/>
      <c r="E48" s="133"/>
      <c r="F48" s="133"/>
      <c r="G48" s="133"/>
    </row>
    <row r="49" spans="1:7" ht="15.75" x14ac:dyDescent="0.25">
      <c r="A49" s="5"/>
      <c r="B49" s="20"/>
      <c r="C49" s="133" t="s">
        <v>33</v>
      </c>
      <c r="D49" s="133"/>
      <c r="E49" s="133"/>
      <c r="F49" s="133"/>
      <c r="G49" s="133"/>
    </row>
    <row r="50" spans="1:7" ht="15.75" x14ac:dyDescent="0.25">
      <c r="A50" s="5"/>
      <c r="B50" s="6"/>
      <c r="C50" s="35"/>
      <c r="D50" s="38"/>
      <c r="E50" s="45"/>
      <c r="F50" s="7"/>
      <c r="G50" s="7"/>
    </row>
    <row r="51" spans="1:7" ht="15.75" x14ac:dyDescent="0.25">
      <c r="A51" s="5"/>
      <c r="B51" s="6"/>
      <c r="C51" s="35"/>
      <c r="D51" s="38"/>
      <c r="E51" s="45"/>
      <c r="F51" s="7"/>
      <c r="G51" s="7"/>
    </row>
  </sheetData>
  <mergeCells count="26">
    <mergeCell ref="C48:G48"/>
    <mergeCell ref="C49:G49"/>
    <mergeCell ref="C35:F35"/>
    <mergeCell ref="A39:G39"/>
    <mergeCell ref="A40:B40"/>
    <mergeCell ref="A41:B41"/>
    <mergeCell ref="C47:G47"/>
    <mergeCell ref="C40:D40"/>
    <mergeCell ref="C41:D41"/>
    <mergeCell ref="C42:D42"/>
    <mergeCell ref="C43:D43"/>
    <mergeCell ref="G20:G21"/>
    <mergeCell ref="C22:F22"/>
    <mergeCell ref="B34:B35"/>
    <mergeCell ref="A34:A35"/>
    <mergeCell ref="A1:G1"/>
    <mergeCell ref="A20:A22"/>
    <mergeCell ref="C20:C21"/>
    <mergeCell ref="D20:D21"/>
    <mergeCell ref="E20:E21"/>
    <mergeCell ref="F20:F21"/>
    <mergeCell ref="B20:B22"/>
    <mergeCell ref="C2:D2"/>
    <mergeCell ref="C3:D3"/>
    <mergeCell ref="C23:F23"/>
    <mergeCell ref="C24:F24"/>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D24" sqref="D24"/>
    </sheetView>
  </sheetViews>
  <sheetFormatPr defaultRowHeight="15" x14ac:dyDescent="0.25"/>
  <cols>
    <col min="8" max="8" width="10.85546875" bestFit="1" customWidth="1"/>
  </cols>
  <sheetData>
    <row r="1" spans="1:10" ht="22.5" customHeight="1" x14ac:dyDescent="0.3">
      <c r="A1" s="142" t="s">
        <v>51</v>
      </c>
      <c r="B1" s="143"/>
      <c r="C1" s="143"/>
      <c r="D1" s="143"/>
      <c r="E1" s="143"/>
      <c r="F1" s="143"/>
      <c r="G1" s="143"/>
      <c r="H1" s="143"/>
      <c r="I1" s="143"/>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145" t="s">
        <v>77</v>
      </c>
      <c r="E8" s="145"/>
      <c r="F8" s="145"/>
      <c r="G8" s="145"/>
      <c r="H8" s="145"/>
      <c r="I8" s="145"/>
      <c r="J8" s="145"/>
    </row>
    <row r="9" spans="1:10" ht="18.75" x14ac:dyDescent="0.3">
      <c r="A9" s="28"/>
      <c r="B9" s="28"/>
      <c r="C9" s="28"/>
      <c r="D9" s="145"/>
      <c r="E9" s="145"/>
      <c r="F9" s="145"/>
      <c r="G9" s="145"/>
      <c r="H9" s="145"/>
      <c r="I9" s="145"/>
      <c r="J9" s="145"/>
    </row>
    <row r="10" spans="1:10" ht="18.75" x14ac:dyDescent="0.3">
      <c r="A10" s="28"/>
      <c r="B10" s="28"/>
      <c r="C10" s="28"/>
      <c r="D10" s="145"/>
      <c r="E10" s="145"/>
      <c r="F10" s="145"/>
      <c r="G10" s="145"/>
      <c r="H10" s="145"/>
      <c r="I10" s="145"/>
      <c r="J10" s="145"/>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137" t="s">
        <v>49</v>
      </c>
      <c r="C18" s="137"/>
      <c r="D18" s="137"/>
      <c r="E18" s="137"/>
      <c r="F18" s="137"/>
      <c r="G18" s="137"/>
      <c r="H18" s="137"/>
      <c r="I18" s="137"/>
      <c r="J18" s="137"/>
    </row>
    <row r="19" spans="1:10" s="8" customFormat="1" ht="15.75" x14ac:dyDescent="0.25">
      <c r="A19" s="144" t="s">
        <v>50</v>
      </c>
      <c r="B19" s="144"/>
      <c r="C19" s="144"/>
      <c r="D19" s="144"/>
      <c r="E19" s="144"/>
      <c r="F19" s="144"/>
      <c r="G19" s="144"/>
      <c r="H19" s="144"/>
      <c r="I19" s="144"/>
      <c r="J19" s="144"/>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95">
        <v>490392</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tabSelected="1" view="pageLayout" topLeftCell="A50" zoomScale="115" zoomScaleNormal="100" zoomScalePageLayoutView="115" workbookViewId="0">
      <selection activeCell="B63" sqref="B63"/>
    </sheetView>
  </sheetViews>
  <sheetFormatPr defaultRowHeight="15.75" x14ac:dyDescent="0.25"/>
  <cols>
    <col min="1" max="1" width="6.28515625" style="8" bestFit="1" customWidth="1"/>
    <col min="2" max="2" width="36.28515625" style="8" bestFit="1" customWidth="1"/>
    <col min="3" max="3" width="8" style="73" bestFit="1" customWidth="1"/>
    <col min="4" max="4" width="5" style="76" bestFit="1" customWidth="1"/>
    <col min="5" max="5" width="10.5703125" style="45" bestFit="1" customWidth="1"/>
    <col min="6" max="6" width="8.85546875" style="45" bestFit="1" customWidth="1"/>
    <col min="7" max="7" width="9.85546875" style="45" bestFit="1" customWidth="1"/>
    <col min="8" max="8" width="5.7109375" style="73" bestFit="1" customWidth="1"/>
    <col min="9" max="9" width="5.5703125" style="76" bestFit="1" customWidth="1"/>
    <col min="10" max="10" width="10.5703125" style="45" bestFit="1" customWidth="1"/>
    <col min="11" max="11" width="8.85546875" style="45" bestFit="1" customWidth="1"/>
    <col min="12" max="12" width="12.140625" style="71" bestFit="1" customWidth="1"/>
    <col min="13" max="14" width="9.85546875" style="45" bestFit="1" customWidth="1"/>
    <col min="15" max="15" width="14" style="45" bestFit="1" customWidth="1"/>
    <col min="16" max="16384" width="9.140625" style="8"/>
  </cols>
  <sheetData>
    <row r="1" spans="1:15" x14ac:dyDescent="0.25">
      <c r="A1" s="159" t="s">
        <v>60</v>
      </c>
      <c r="B1" s="159"/>
      <c r="C1" s="159"/>
      <c r="D1" s="159"/>
      <c r="E1" s="159"/>
      <c r="F1" s="159"/>
      <c r="G1" s="159"/>
      <c r="H1" s="159"/>
      <c r="I1" s="159"/>
      <c r="J1" s="159"/>
      <c r="K1" s="159"/>
      <c r="L1" s="159"/>
      <c r="M1" s="159"/>
      <c r="N1" s="159"/>
      <c r="O1" s="159"/>
    </row>
    <row r="2" spans="1:15" x14ac:dyDescent="0.25">
      <c r="A2" s="160" t="s">
        <v>99</v>
      </c>
      <c r="B2" s="161"/>
      <c r="C2" s="161"/>
      <c r="D2" s="161"/>
      <c r="E2" s="161"/>
      <c r="F2" s="161"/>
      <c r="G2" s="161"/>
      <c r="H2" s="161"/>
      <c r="I2" s="161"/>
      <c r="J2" s="161"/>
      <c r="K2" s="161"/>
      <c r="L2" s="161"/>
      <c r="M2" s="161"/>
      <c r="N2" s="161"/>
      <c r="O2" s="161"/>
    </row>
    <row r="3" spans="1:15" x14ac:dyDescent="0.25">
      <c r="A3" s="146" t="s">
        <v>100</v>
      </c>
      <c r="B3" s="147"/>
      <c r="C3" s="147"/>
      <c r="D3" s="147"/>
      <c r="E3" s="147"/>
      <c r="F3" s="147"/>
      <c r="G3" s="147"/>
      <c r="H3" s="147"/>
      <c r="I3" s="147"/>
      <c r="J3" s="113"/>
      <c r="K3" s="113"/>
      <c r="L3" s="113"/>
      <c r="M3" s="113"/>
      <c r="N3" s="113"/>
      <c r="O3" s="114"/>
    </row>
    <row r="4" spans="1:15" x14ac:dyDescent="0.25">
      <c r="A4" s="146" t="s">
        <v>83</v>
      </c>
      <c r="B4" s="147"/>
      <c r="C4" s="147"/>
      <c r="D4" s="147"/>
      <c r="E4" s="147"/>
      <c r="F4" s="147"/>
      <c r="G4" s="147"/>
      <c r="H4" s="147"/>
      <c r="I4" s="147"/>
      <c r="J4" s="147"/>
      <c r="K4" s="147"/>
      <c r="L4" s="147"/>
      <c r="M4" s="147"/>
      <c r="N4" s="147"/>
      <c r="O4" s="167"/>
    </row>
    <row r="5" spans="1:15" x14ac:dyDescent="0.25">
      <c r="A5" s="164"/>
      <c r="B5" s="165"/>
      <c r="C5" s="165"/>
      <c r="D5" s="165"/>
      <c r="E5" s="165"/>
      <c r="F5" s="165"/>
      <c r="G5" s="165"/>
      <c r="H5" s="165"/>
      <c r="I5" s="165"/>
      <c r="J5" s="165"/>
      <c r="K5" s="165"/>
      <c r="L5" s="165"/>
      <c r="M5" s="165"/>
      <c r="N5" s="165"/>
      <c r="O5" s="166"/>
    </row>
    <row r="6" spans="1:15" x14ac:dyDescent="0.25">
      <c r="A6" s="162" t="s">
        <v>61</v>
      </c>
      <c r="B6" s="163" t="s">
        <v>62</v>
      </c>
      <c r="C6" s="162" t="s">
        <v>63</v>
      </c>
      <c r="D6" s="162"/>
      <c r="E6" s="162"/>
      <c r="F6" s="162"/>
      <c r="G6" s="162"/>
      <c r="H6" s="162" t="s">
        <v>68</v>
      </c>
      <c r="I6" s="162"/>
      <c r="J6" s="162"/>
      <c r="K6" s="162"/>
      <c r="L6" s="162"/>
      <c r="M6" s="162" t="s">
        <v>69</v>
      </c>
      <c r="N6" s="162" t="s">
        <v>70</v>
      </c>
      <c r="O6" s="162" t="s">
        <v>71</v>
      </c>
    </row>
    <row r="7" spans="1:15" x14ac:dyDescent="0.25">
      <c r="A7" s="162"/>
      <c r="B7" s="163"/>
      <c r="C7" s="162" t="s">
        <v>64</v>
      </c>
      <c r="D7" s="162"/>
      <c r="E7" s="96" t="s">
        <v>65</v>
      </c>
      <c r="F7" s="96" t="s">
        <v>66</v>
      </c>
      <c r="G7" s="96" t="s">
        <v>67</v>
      </c>
      <c r="H7" s="162" t="s">
        <v>64</v>
      </c>
      <c r="I7" s="162"/>
      <c r="J7" s="96" t="s">
        <v>65</v>
      </c>
      <c r="K7" s="96" t="s">
        <v>66</v>
      </c>
      <c r="L7" s="97" t="s">
        <v>67</v>
      </c>
      <c r="M7" s="162"/>
      <c r="N7" s="162"/>
      <c r="O7" s="162"/>
    </row>
    <row r="8" spans="1:15" s="9" customFormat="1" ht="18.75" x14ac:dyDescent="0.3">
      <c r="A8" s="98" t="s">
        <v>43</v>
      </c>
      <c r="B8" s="86" t="s">
        <v>6</v>
      </c>
      <c r="C8" s="149"/>
      <c r="D8" s="149"/>
      <c r="E8" s="149"/>
      <c r="F8" s="149"/>
      <c r="G8" s="149"/>
      <c r="H8" s="149"/>
      <c r="I8" s="149"/>
      <c r="J8" s="149"/>
      <c r="K8" s="149"/>
      <c r="L8" s="149"/>
      <c r="M8" s="149"/>
      <c r="N8" s="149"/>
      <c r="O8" s="150"/>
    </row>
    <row r="9" spans="1:15" ht="112.5" x14ac:dyDescent="0.25">
      <c r="A9" s="65">
        <v>1</v>
      </c>
      <c r="B9" s="18" t="s">
        <v>34</v>
      </c>
      <c r="C9" s="109">
        <v>50</v>
      </c>
      <c r="D9" s="109" t="s">
        <v>53</v>
      </c>
      <c r="E9" s="110">
        <v>1130</v>
      </c>
      <c r="F9" s="110" t="s">
        <v>36</v>
      </c>
      <c r="G9" s="84">
        <f>C9*E9</f>
        <v>56500</v>
      </c>
      <c r="H9" s="109">
        <v>100</v>
      </c>
      <c r="I9" s="109" t="s">
        <v>53</v>
      </c>
      <c r="J9" s="84">
        <f>'01'!E4</f>
        <v>1130</v>
      </c>
      <c r="K9" s="110" t="s">
        <v>36</v>
      </c>
      <c r="L9" s="111">
        <f t="shared" ref="L9:L21" si="0">H9*J9</f>
        <v>113000</v>
      </c>
      <c r="M9" s="84" t="s">
        <v>78</v>
      </c>
      <c r="N9" s="84">
        <v>56500</v>
      </c>
      <c r="O9" s="84" t="s">
        <v>78</v>
      </c>
    </row>
    <row r="10" spans="1:15" ht="93.75" x14ac:dyDescent="0.25">
      <c r="A10" s="65">
        <v>2</v>
      </c>
      <c r="B10" s="18" t="s">
        <v>7</v>
      </c>
      <c r="C10" s="110">
        <v>20</v>
      </c>
      <c r="D10" s="110" t="s">
        <v>53</v>
      </c>
      <c r="E10" s="110">
        <v>985</v>
      </c>
      <c r="F10" s="110" t="s">
        <v>36</v>
      </c>
      <c r="G10" s="84">
        <f t="shared" ref="G10:G24" si="1">C10*E10</f>
        <v>19700</v>
      </c>
      <c r="H10" s="110">
        <v>40</v>
      </c>
      <c r="I10" s="110" t="s">
        <v>53</v>
      </c>
      <c r="J10" s="84">
        <f>'01'!E5</f>
        <v>985</v>
      </c>
      <c r="K10" s="110" t="s">
        <v>36</v>
      </c>
      <c r="L10" s="111">
        <f t="shared" si="0"/>
        <v>39400</v>
      </c>
      <c r="M10" s="84" t="s">
        <v>78</v>
      </c>
      <c r="N10" s="84">
        <v>19700</v>
      </c>
      <c r="O10" s="84" t="s">
        <v>78</v>
      </c>
    </row>
    <row r="11" spans="1:15" ht="56.25" x14ac:dyDescent="0.25">
      <c r="A11" s="65">
        <v>3</v>
      </c>
      <c r="B11" s="18" t="s">
        <v>8</v>
      </c>
      <c r="C11" s="110">
        <v>15</v>
      </c>
      <c r="D11" s="110" t="s">
        <v>53</v>
      </c>
      <c r="E11" s="110">
        <v>916</v>
      </c>
      <c r="F11" s="110" t="s">
        <v>37</v>
      </c>
      <c r="G11" s="84">
        <f t="shared" si="1"/>
        <v>13740</v>
      </c>
      <c r="H11" s="110">
        <v>50</v>
      </c>
      <c r="I11" s="110" t="s">
        <v>53</v>
      </c>
      <c r="J11" s="84">
        <f>'01'!E6</f>
        <v>916</v>
      </c>
      <c r="K11" s="110" t="s">
        <v>37</v>
      </c>
      <c r="L11" s="111">
        <f t="shared" si="0"/>
        <v>45800</v>
      </c>
      <c r="M11" s="84" t="s">
        <v>78</v>
      </c>
      <c r="N11" s="84">
        <v>32060</v>
      </c>
      <c r="O11" s="84" t="s">
        <v>78</v>
      </c>
    </row>
    <row r="12" spans="1:15" ht="93.75" x14ac:dyDescent="0.25">
      <c r="A12" s="65">
        <v>4</v>
      </c>
      <c r="B12" s="18" t="s">
        <v>91</v>
      </c>
      <c r="C12" s="110">
        <v>5</v>
      </c>
      <c r="D12" s="110" t="s">
        <v>53</v>
      </c>
      <c r="E12" s="110">
        <v>2456</v>
      </c>
      <c r="F12" s="110" t="s">
        <v>37</v>
      </c>
      <c r="G12" s="84">
        <f t="shared" si="1"/>
        <v>12280</v>
      </c>
      <c r="H12" s="110">
        <v>15</v>
      </c>
      <c r="I12" s="110" t="s">
        <v>53</v>
      </c>
      <c r="J12" s="84">
        <f>'01'!E7</f>
        <v>2456</v>
      </c>
      <c r="K12" s="110" t="s">
        <v>37</v>
      </c>
      <c r="L12" s="111">
        <f t="shared" si="0"/>
        <v>36840</v>
      </c>
      <c r="M12" s="84" t="s">
        <v>78</v>
      </c>
      <c r="N12" s="84">
        <v>12280</v>
      </c>
      <c r="O12" s="84" t="s">
        <v>78</v>
      </c>
    </row>
    <row r="13" spans="1:15" ht="93.75" x14ac:dyDescent="0.25">
      <c r="A13" s="65">
        <v>5</v>
      </c>
      <c r="B13" s="18" t="s">
        <v>92</v>
      </c>
      <c r="C13" s="110">
        <v>2</v>
      </c>
      <c r="D13" s="110" t="s">
        <v>53</v>
      </c>
      <c r="E13" s="110">
        <v>9261</v>
      </c>
      <c r="F13" s="110" t="s">
        <v>37</v>
      </c>
      <c r="G13" s="84">
        <f t="shared" si="1"/>
        <v>18522</v>
      </c>
      <c r="H13" s="110">
        <v>6</v>
      </c>
      <c r="I13" s="110" t="s">
        <v>53</v>
      </c>
      <c r="J13" s="84">
        <f>'01'!E8</f>
        <v>9261</v>
      </c>
      <c r="K13" s="110" t="s">
        <v>37</v>
      </c>
      <c r="L13" s="111">
        <f t="shared" si="0"/>
        <v>55566</v>
      </c>
      <c r="M13" s="84" t="s">
        <v>78</v>
      </c>
      <c r="N13" s="84">
        <v>18522</v>
      </c>
      <c r="O13" s="84" t="s">
        <v>78</v>
      </c>
    </row>
    <row r="14" spans="1:15" ht="56.25" x14ac:dyDescent="0.25">
      <c r="A14" s="65">
        <v>6</v>
      </c>
      <c r="B14" s="18" t="s">
        <v>93</v>
      </c>
      <c r="C14" s="110">
        <v>50</v>
      </c>
      <c r="D14" s="110" t="s">
        <v>53</v>
      </c>
      <c r="E14" s="110">
        <v>54</v>
      </c>
      <c r="F14" s="110" t="s">
        <v>37</v>
      </c>
      <c r="G14" s="84">
        <f t="shared" si="1"/>
        <v>2700</v>
      </c>
      <c r="H14" s="110">
        <v>100</v>
      </c>
      <c r="I14" s="110" t="s">
        <v>53</v>
      </c>
      <c r="J14" s="84">
        <f>'01'!E9</f>
        <v>54</v>
      </c>
      <c r="K14" s="110" t="s">
        <v>37</v>
      </c>
      <c r="L14" s="111">
        <f t="shared" si="0"/>
        <v>5400</v>
      </c>
      <c r="M14" s="84" t="s">
        <v>78</v>
      </c>
      <c r="N14" s="84">
        <v>2700</v>
      </c>
      <c r="O14" s="84" t="s">
        <v>78</v>
      </c>
    </row>
    <row r="15" spans="1:15" ht="75" x14ac:dyDescent="0.25">
      <c r="A15" s="65">
        <v>7</v>
      </c>
      <c r="B15" s="18" t="s">
        <v>13</v>
      </c>
      <c r="C15" s="110">
        <v>20</v>
      </c>
      <c r="D15" s="110" t="s">
        <v>53</v>
      </c>
      <c r="E15" s="110">
        <v>83</v>
      </c>
      <c r="F15" s="110" t="s">
        <v>37</v>
      </c>
      <c r="G15" s="84">
        <f t="shared" si="1"/>
        <v>1660</v>
      </c>
      <c r="H15" s="110">
        <v>40</v>
      </c>
      <c r="I15" s="110" t="s">
        <v>53</v>
      </c>
      <c r="J15" s="84">
        <f>'01'!E10</f>
        <v>83</v>
      </c>
      <c r="K15" s="110" t="s">
        <v>37</v>
      </c>
      <c r="L15" s="111">
        <f t="shared" si="0"/>
        <v>3320</v>
      </c>
      <c r="M15" s="84" t="s">
        <v>78</v>
      </c>
      <c r="N15" s="84">
        <v>1660</v>
      </c>
      <c r="O15" s="84" t="s">
        <v>78</v>
      </c>
    </row>
    <row r="16" spans="1:15" ht="56.25" x14ac:dyDescent="0.25">
      <c r="A16" s="65">
        <v>8</v>
      </c>
      <c r="B16" s="18" t="s">
        <v>14</v>
      </c>
      <c r="C16" s="110">
        <v>10</v>
      </c>
      <c r="D16" s="110" t="s">
        <v>53</v>
      </c>
      <c r="E16" s="110">
        <v>162</v>
      </c>
      <c r="F16" s="110" t="s">
        <v>37</v>
      </c>
      <c r="G16" s="84">
        <f t="shared" si="1"/>
        <v>1620</v>
      </c>
      <c r="H16" s="110">
        <v>15</v>
      </c>
      <c r="I16" s="110" t="s">
        <v>53</v>
      </c>
      <c r="J16" s="84">
        <f>'01'!E11</f>
        <v>162</v>
      </c>
      <c r="K16" s="110" t="s">
        <v>37</v>
      </c>
      <c r="L16" s="111">
        <f t="shared" si="0"/>
        <v>2430</v>
      </c>
      <c r="M16" s="84" t="s">
        <v>78</v>
      </c>
      <c r="N16" s="84">
        <v>810</v>
      </c>
      <c r="O16" s="84" t="s">
        <v>78</v>
      </c>
    </row>
    <row r="17" spans="1:15" ht="112.5" x14ac:dyDescent="0.25">
      <c r="A17" s="65">
        <v>9</v>
      </c>
      <c r="B17" s="18" t="s">
        <v>15</v>
      </c>
      <c r="C17" s="110">
        <v>20</v>
      </c>
      <c r="D17" s="110" t="s">
        <v>53</v>
      </c>
      <c r="E17" s="110">
        <v>72</v>
      </c>
      <c r="F17" s="110" t="s">
        <v>37</v>
      </c>
      <c r="G17" s="84">
        <f t="shared" si="1"/>
        <v>1440</v>
      </c>
      <c r="H17" s="110">
        <v>20</v>
      </c>
      <c r="I17" s="110" t="s">
        <v>53</v>
      </c>
      <c r="J17" s="84">
        <f>'01'!E12</f>
        <v>72</v>
      </c>
      <c r="K17" s="110" t="s">
        <v>37</v>
      </c>
      <c r="L17" s="111">
        <f t="shared" si="0"/>
        <v>1440</v>
      </c>
      <c r="M17" s="84" t="s">
        <v>78</v>
      </c>
      <c r="N17" s="84" t="s">
        <v>78</v>
      </c>
      <c r="O17" s="84" t="s">
        <v>78</v>
      </c>
    </row>
    <row r="18" spans="1:15" ht="131.25" x14ac:dyDescent="0.25">
      <c r="A18" s="65">
        <v>10</v>
      </c>
      <c r="B18" s="18" t="s">
        <v>16</v>
      </c>
      <c r="C18" s="110">
        <v>150</v>
      </c>
      <c r="D18" s="110" t="s">
        <v>54</v>
      </c>
      <c r="E18" s="110">
        <v>222</v>
      </c>
      <c r="F18" s="110" t="s">
        <v>38</v>
      </c>
      <c r="G18" s="84">
        <f t="shared" si="1"/>
        <v>33300</v>
      </c>
      <c r="H18" s="110">
        <v>650</v>
      </c>
      <c r="I18" s="110" t="s">
        <v>54</v>
      </c>
      <c r="J18" s="84">
        <f>'01'!E13</f>
        <v>222</v>
      </c>
      <c r="K18" s="110" t="s">
        <v>38</v>
      </c>
      <c r="L18" s="111">
        <f t="shared" si="0"/>
        <v>144300</v>
      </c>
      <c r="M18" s="84" t="s">
        <v>78</v>
      </c>
      <c r="N18" s="84">
        <v>111000</v>
      </c>
      <c r="O18" s="84" t="s">
        <v>78</v>
      </c>
    </row>
    <row r="19" spans="1:15" ht="93.75" x14ac:dyDescent="0.25">
      <c r="A19" s="65">
        <v>11</v>
      </c>
      <c r="B19" s="18" t="s">
        <v>114</v>
      </c>
      <c r="C19" s="110">
        <v>250</v>
      </c>
      <c r="D19" s="110" t="s">
        <v>54</v>
      </c>
      <c r="E19" s="110">
        <v>341</v>
      </c>
      <c r="F19" s="110" t="s">
        <v>38</v>
      </c>
      <c r="G19" s="84">
        <f t="shared" si="1"/>
        <v>85250</v>
      </c>
      <c r="H19" s="110">
        <v>650</v>
      </c>
      <c r="I19" s="110" t="s">
        <v>54</v>
      </c>
      <c r="J19" s="84">
        <f>'01'!E14</f>
        <v>341</v>
      </c>
      <c r="K19" s="110" t="s">
        <v>38</v>
      </c>
      <c r="L19" s="111">
        <f t="shared" si="0"/>
        <v>221650</v>
      </c>
      <c r="M19" s="84" t="s">
        <v>78</v>
      </c>
      <c r="N19" s="84">
        <v>136400</v>
      </c>
      <c r="O19" s="84" t="s">
        <v>78</v>
      </c>
    </row>
    <row r="20" spans="1:15" ht="93.75" x14ac:dyDescent="0.25">
      <c r="A20" s="65">
        <v>12</v>
      </c>
      <c r="B20" s="18" t="s">
        <v>17</v>
      </c>
      <c r="C20" s="120" t="s">
        <v>78</v>
      </c>
      <c r="D20" s="120" t="s">
        <v>78</v>
      </c>
      <c r="E20" s="120" t="s">
        <v>78</v>
      </c>
      <c r="F20" s="120" t="s">
        <v>78</v>
      </c>
      <c r="G20" s="88" t="s">
        <v>78</v>
      </c>
      <c r="H20" s="120">
        <v>650</v>
      </c>
      <c r="I20" s="120" t="s">
        <v>54</v>
      </c>
      <c r="J20" s="88">
        <v>524</v>
      </c>
      <c r="K20" s="120" t="s">
        <v>38</v>
      </c>
      <c r="L20" s="89">
        <v>340600</v>
      </c>
      <c r="M20" s="88">
        <v>340600</v>
      </c>
      <c r="N20" s="88" t="s">
        <v>78</v>
      </c>
      <c r="O20" s="88"/>
    </row>
    <row r="21" spans="1:15" ht="56.25" x14ac:dyDescent="0.25">
      <c r="A21" s="65">
        <v>13</v>
      </c>
      <c r="B21" s="18" t="s">
        <v>98</v>
      </c>
      <c r="C21" s="110">
        <v>3</v>
      </c>
      <c r="D21" s="110" t="s">
        <v>53</v>
      </c>
      <c r="E21" s="110">
        <v>3185</v>
      </c>
      <c r="F21" s="110" t="s">
        <v>37</v>
      </c>
      <c r="G21" s="84">
        <f t="shared" si="1"/>
        <v>9555</v>
      </c>
      <c r="H21" s="110">
        <v>23</v>
      </c>
      <c r="I21" s="110" t="s">
        <v>53</v>
      </c>
      <c r="J21" s="84">
        <f>'01'!E16</f>
        <v>3185</v>
      </c>
      <c r="K21" s="110" t="s">
        <v>37</v>
      </c>
      <c r="L21" s="111">
        <f t="shared" si="0"/>
        <v>73255</v>
      </c>
      <c r="M21" s="84" t="s">
        <v>78</v>
      </c>
      <c r="N21" s="84">
        <v>63700</v>
      </c>
      <c r="O21" s="84" t="s">
        <v>78</v>
      </c>
    </row>
    <row r="22" spans="1:15" s="9" customFormat="1" ht="37.5" customHeight="1" x14ac:dyDescent="0.3">
      <c r="A22" s="99">
        <v>14</v>
      </c>
      <c r="B22" s="18" t="s">
        <v>19</v>
      </c>
      <c r="C22" s="110">
        <v>30</v>
      </c>
      <c r="D22" s="11" t="s">
        <v>53</v>
      </c>
      <c r="E22" s="11">
        <v>70</v>
      </c>
      <c r="F22" s="11" t="s">
        <v>37</v>
      </c>
      <c r="G22" s="112">
        <f t="shared" si="1"/>
        <v>2100</v>
      </c>
      <c r="H22" s="108">
        <v>60</v>
      </c>
      <c r="I22" s="108" t="s">
        <v>53</v>
      </c>
      <c r="J22" s="108">
        <v>70</v>
      </c>
      <c r="K22" s="108" t="s">
        <v>96</v>
      </c>
      <c r="L22" s="108">
        <v>4200</v>
      </c>
      <c r="M22" s="108"/>
      <c r="N22" s="108">
        <v>2100</v>
      </c>
      <c r="O22" s="108"/>
    </row>
    <row r="23" spans="1:15" s="9" customFormat="1" ht="183.75" customHeight="1" x14ac:dyDescent="0.3">
      <c r="A23" s="99">
        <v>15</v>
      </c>
      <c r="B23" s="18" t="s">
        <v>20</v>
      </c>
      <c r="C23" s="11">
        <v>10</v>
      </c>
      <c r="D23" s="11" t="s">
        <v>53</v>
      </c>
      <c r="E23" s="11">
        <v>800</v>
      </c>
      <c r="F23" s="11" t="s">
        <v>96</v>
      </c>
      <c r="G23" s="112">
        <f t="shared" si="1"/>
        <v>8000</v>
      </c>
      <c r="H23" s="108">
        <v>10</v>
      </c>
      <c r="I23" s="108" t="s">
        <v>53</v>
      </c>
      <c r="J23" s="108">
        <v>800</v>
      </c>
      <c r="K23" s="108" t="s">
        <v>97</v>
      </c>
      <c r="L23" s="108">
        <v>8000</v>
      </c>
      <c r="M23" s="108" t="s">
        <v>78</v>
      </c>
      <c r="N23" s="108" t="s">
        <v>78</v>
      </c>
      <c r="O23" s="108" t="s">
        <v>78</v>
      </c>
    </row>
    <row r="24" spans="1:15" s="9" customFormat="1" ht="101.25" customHeight="1" x14ac:dyDescent="0.3">
      <c r="A24" s="99">
        <v>16</v>
      </c>
      <c r="B24" s="18" t="s">
        <v>90</v>
      </c>
      <c r="C24" s="11">
        <v>30</v>
      </c>
      <c r="D24" s="11" t="s">
        <v>54</v>
      </c>
      <c r="E24" s="11">
        <v>1169</v>
      </c>
      <c r="F24" s="11" t="s">
        <v>38</v>
      </c>
      <c r="G24" s="112">
        <f t="shared" si="1"/>
        <v>35070</v>
      </c>
      <c r="H24" s="108">
        <v>60</v>
      </c>
      <c r="I24" s="108" t="s">
        <v>54</v>
      </c>
      <c r="J24" s="108">
        <v>1169</v>
      </c>
      <c r="K24" s="108" t="s">
        <v>38</v>
      </c>
      <c r="L24" s="108">
        <v>70140</v>
      </c>
      <c r="M24" s="108" t="s">
        <v>78</v>
      </c>
      <c r="N24" s="108">
        <v>35070</v>
      </c>
      <c r="O24" s="108" t="s">
        <v>78</v>
      </c>
    </row>
    <row r="25" spans="1:15" s="9" customFormat="1" ht="101.25" customHeight="1" x14ac:dyDescent="0.3">
      <c r="A25" s="99">
        <v>17</v>
      </c>
      <c r="B25" s="18" t="s">
        <v>94</v>
      </c>
      <c r="C25" s="11">
        <v>57</v>
      </c>
      <c r="D25" s="11" t="s">
        <v>54</v>
      </c>
      <c r="E25" s="11">
        <v>1909</v>
      </c>
      <c r="F25" s="11" t="s">
        <v>38</v>
      </c>
      <c r="G25" s="112">
        <v>57270</v>
      </c>
      <c r="H25" s="108">
        <v>331</v>
      </c>
      <c r="I25" s="108" t="s">
        <v>54</v>
      </c>
      <c r="J25" s="108">
        <v>1909</v>
      </c>
      <c r="K25" s="108" t="s">
        <v>38</v>
      </c>
      <c r="L25" s="108">
        <v>612789</v>
      </c>
      <c r="M25" s="105" t="s">
        <v>78</v>
      </c>
      <c r="N25" s="108">
        <v>555519</v>
      </c>
      <c r="O25" s="108"/>
    </row>
    <row r="26" spans="1:15" s="9" customFormat="1" ht="43.5" customHeight="1" x14ac:dyDescent="0.3">
      <c r="A26" s="99">
        <v>18</v>
      </c>
      <c r="B26" s="18" t="s">
        <v>95</v>
      </c>
      <c r="C26" s="11">
        <v>6</v>
      </c>
      <c r="D26" s="11" t="s">
        <v>53</v>
      </c>
      <c r="E26" s="11">
        <v>2791</v>
      </c>
      <c r="F26" s="11" t="s">
        <v>37</v>
      </c>
      <c r="G26" s="112">
        <v>16746</v>
      </c>
      <c r="H26" s="108">
        <v>16</v>
      </c>
      <c r="I26" s="108" t="s">
        <v>53</v>
      </c>
      <c r="J26" s="108">
        <v>2791</v>
      </c>
      <c r="K26" s="108" t="s">
        <v>37</v>
      </c>
      <c r="L26" s="108">
        <v>44656</v>
      </c>
      <c r="M26" s="105" t="s">
        <v>78</v>
      </c>
      <c r="N26" s="108">
        <v>27910</v>
      </c>
      <c r="O26" s="108"/>
    </row>
    <row r="27" spans="1:15" ht="15" customHeight="1" x14ac:dyDescent="0.25">
      <c r="A27" s="66"/>
      <c r="B27" s="66"/>
      <c r="C27" s="75"/>
      <c r="E27" s="155" t="s">
        <v>84</v>
      </c>
      <c r="F27" s="155"/>
      <c r="G27" s="107">
        <v>375453</v>
      </c>
      <c r="H27" s="75"/>
      <c r="I27" s="77"/>
      <c r="J27" s="69"/>
      <c r="K27" s="69"/>
      <c r="L27" s="91">
        <f>SUM(L9:L26)</f>
        <v>1822786</v>
      </c>
      <c r="M27" s="90">
        <f>SUM(M20:M26)</f>
        <v>340600</v>
      </c>
      <c r="N27" s="83">
        <f>SUM(N9:N26)</f>
        <v>1075931</v>
      </c>
      <c r="O27" s="45" t="s">
        <v>78</v>
      </c>
    </row>
    <row r="28" spans="1:15" ht="15" customHeight="1" x14ac:dyDescent="0.25">
      <c r="A28" s="66"/>
      <c r="B28" s="66"/>
      <c r="E28" s="8"/>
      <c r="F28" s="8"/>
      <c r="G28" s="35"/>
      <c r="J28" s="155" t="s">
        <v>101</v>
      </c>
      <c r="K28" s="155"/>
      <c r="L28" s="91">
        <v>8202</v>
      </c>
      <c r="M28" s="90" t="s">
        <v>78</v>
      </c>
      <c r="N28" s="83" t="s">
        <v>78</v>
      </c>
      <c r="O28" s="45" t="s">
        <v>78</v>
      </c>
    </row>
    <row r="29" spans="1:15" x14ac:dyDescent="0.25">
      <c r="A29" s="67"/>
      <c r="B29" s="67"/>
      <c r="G29" s="35"/>
      <c r="J29" s="156" t="s">
        <v>79</v>
      </c>
      <c r="K29" s="156"/>
      <c r="L29" s="91">
        <v>1814584</v>
      </c>
      <c r="M29" s="90">
        <f>SUM(M22:M28)</f>
        <v>340600</v>
      </c>
      <c r="N29" s="83">
        <v>1075931</v>
      </c>
      <c r="O29" s="45" t="s">
        <v>78</v>
      </c>
    </row>
    <row r="30" spans="1:15" x14ac:dyDescent="0.25">
      <c r="A30" s="67"/>
      <c r="B30" s="67"/>
      <c r="G30" s="73"/>
      <c r="L30" s="74"/>
    </row>
    <row r="31" spans="1:15" x14ac:dyDescent="0.25">
      <c r="A31" s="67"/>
      <c r="B31" s="67"/>
      <c r="G31" s="73"/>
      <c r="L31" s="74"/>
    </row>
    <row r="32" spans="1:15" s="9" customFormat="1" ht="18.75" x14ac:dyDescent="0.3">
      <c r="A32" s="86" t="s">
        <v>43</v>
      </c>
      <c r="B32" s="86" t="s">
        <v>73</v>
      </c>
      <c r="C32" s="154"/>
      <c r="D32" s="154"/>
      <c r="E32" s="87"/>
      <c r="F32" s="86"/>
      <c r="G32" s="86"/>
    </row>
    <row r="33" spans="1:15" ht="37.5" x14ac:dyDescent="0.25">
      <c r="A33" s="62">
        <v>1</v>
      </c>
      <c r="B33" s="18" t="s">
        <v>22</v>
      </c>
      <c r="C33" s="59">
        <v>40</v>
      </c>
      <c r="D33" s="19" t="s">
        <v>53</v>
      </c>
      <c r="E33" s="63">
        <v>497</v>
      </c>
      <c r="F33" s="11" t="s">
        <v>39</v>
      </c>
      <c r="G33" s="84">
        <f>C33*E33</f>
        <v>19880</v>
      </c>
      <c r="H33" s="59">
        <v>340</v>
      </c>
      <c r="I33" s="19" t="s">
        <v>53</v>
      </c>
      <c r="J33" s="63">
        <v>497</v>
      </c>
      <c r="K33" s="11" t="s">
        <v>39</v>
      </c>
      <c r="L33" s="85">
        <f>H33*J33</f>
        <v>168980</v>
      </c>
      <c r="M33" s="70" t="s">
        <v>78</v>
      </c>
      <c r="N33" s="70">
        <v>149100</v>
      </c>
      <c r="O33" s="70" t="s">
        <v>78</v>
      </c>
    </row>
    <row r="34" spans="1:15" ht="93.75" x14ac:dyDescent="0.25">
      <c r="A34" s="62">
        <v>2</v>
      </c>
      <c r="B34" s="18" t="s">
        <v>23</v>
      </c>
      <c r="C34" s="59">
        <v>5</v>
      </c>
      <c r="D34" s="19" t="s">
        <v>55</v>
      </c>
      <c r="E34" s="43">
        <v>1426.33</v>
      </c>
      <c r="F34" s="11" t="s">
        <v>40</v>
      </c>
      <c r="G34" s="78">
        <v>7132</v>
      </c>
      <c r="H34" s="59">
        <v>5</v>
      </c>
      <c r="I34" s="19" t="s">
        <v>55</v>
      </c>
      <c r="J34" s="43">
        <v>1426.33</v>
      </c>
      <c r="K34" s="11" t="s">
        <v>40</v>
      </c>
      <c r="L34" s="85">
        <f t="shared" ref="L34:L35" si="2">H34*J34</f>
        <v>7131.65</v>
      </c>
      <c r="M34" s="70" t="s">
        <v>78</v>
      </c>
      <c r="N34" s="70" t="s">
        <v>78</v>
      </c>
      <c r="O34" s="70" t="s">
        <v>78</v>
      </c>
    </row>
    <row r="35" spans="1:15" ht="93.75" x14ac:dyDescent="0.25">
      <c r="A35" s="62">
        <v>3</v>
      </c>
      <c r="B35" s="18" t="s">
        <v>24</v>
      </c>
      <c r="C35" s="59">
        <v>3</v>
      </c>
      <c r="D35" s="19" t="s">
        <v>53</v>
      </c>
      <c r="E35" s="44">
        <v>124.3</v>
      </c>
      <c r="F35" s="11" t="s">
        <v>39</v>
      </c>
      <c r="G35" s="70">
        <v>373</v>
      </c>
      <c r="H35" s="59">
        <v>23</v>
      </c>
      <c r="I35" s="19" t="s">
        <v>53</v>
      </c>
      <c r="J35" s="44">
        <v>124.3</v>
      </c>
      <c r="K35" s="11" t="s">
        <v>39</v>
      </c>
      <c r="L35" s="85">
        <f t="shared" si="2"/>
        <v>2858.9</v>
      </c>
      <c r="M35" s="70" t="s">
        <v>78</v>
      </c>
      <c r="N35" s="70">
        <v>2486</v>
      </c>
      <c r="O35" s="70" t="s">
        <v>78</v>
      </c>
    </row>
    <row r="36" spans="1:15" ht="168.75" x14ac:dyDescent="0.25">
      <c r="A36" s="62">
        <v>4</v>
      </c>
      <c r="B36" s="18" t="s">
        <v>85</v>
      </c>
      <c r="C36" s="59">
        <v>2</v>
      </c>
      <c r="D36" s="19" t="s">
        <v>53</v>
      </c>
      <c r="E36" s="63">
        <v>3610</v>
      </c>
      <c r="F36" s="11" t="s">
        <v>39</v>
      </c>
      <c r="G36" s="70">
        <v>7220</v>
      </c>
      <c r="H36" s="59">
        <v>2</v>
      </c>
      <c r="I36" s="19" t="s">
        <v>53</v>
      </c>
      <c r="J36" s="63">
        <v>3610</v>
      </c>
      <c r="K36" s="11" t="s">
        <v>39</v>
      </c>
      <c r="L36" s="85">
        <v>7220</v>
      </c>
      <c r="M36" s="70" t="s">
        <v>78</v>
      </c>
      <c r="N36" s="70" t="s">
        <v>78</v>
      </c>
      <c r="O36" s="70"/>
    </row>
    <row r="37" spans="1:15" ht="15.75" customHeight="1" x14ac:dyDescent="0.25">
      <c r="A37" s="79"/>
      <c r="B37" s="64"/>
      <c r="C37" s="35"/>
      <c r="D37" s="38"/>
      <c r="E37" s="69" t="s">
        <v>74</v>
      </c>
      <c r="F37" s="68" t="s">
        <v>72</v>
      </c>
      <c r="G37" s="88">
        <f>SUM(G33:G36)</f>
        <v>34605</v>
      </c>
      <c r="H37" s="75"/>
      <c r="I37" s="77"/>
      <c r="L37" s="89">
        <f>SUM(L33:L36)</f>
        <v>186190.55</v>
      </c>
      <c r="M37" s="70" t="s">
        <v>78</v>
      </c>
      <c r="N37" s="70">
        <f>SUM(N33:N36)</f>
        <v>151586</v>
      </c>
      <c r="O37" s="45" t="s">
        <v>78</v>
      </c>
    </row>
    <row r="38" spans="1:15" x14ac:dyDescent="0.25">
      <c r="F38" s="72"/>
      <c r="G38" s="73"/>
      <c r="J38" s="155" t="s">
        <v>102</v>
      </c>
      <c r="K38" s="155"/>
      <c r="L38" s="74">
        <v>1024</v>
      </c>
    </row>
    <row r="39" spans="1:15" x14ac:dyDescent="0.25">
      <c r="G39" s="73"/>
      <c r="J39" s="35" t="s">
        <v>72</v>
      </c>
      <c r="K39" s="100" t="s">
        <v>86</v>
      </c>
      <c r="L39" s="74">
        <v>185167</v>
      </c>
      <c r="N39" s="70">
        <f>SUM(N35:N38)</f>
        <v>154072</v>
      </c>
    </row>
    <row r="40" spans="1:15" x14ac:dyDescent="0.25">
      <c r="E40" s="92"/>
      <c r="F40" s="92"/>
      <c r="G40" s="73"/>
      <c r="J40" s="35"/>
      <c r="K40" s="100"/>
      <c r="L40" s="74"/>
      <c r="M40" s="92"/>
      <c r="N40" s="92"/>
      <c r="O40" s="92"/>
    </row>
    <row r="41" spans="1:15" s="9" customFormat="1" ht="18.75" x14ac:dyDescent="0.3">
      <c r="A41" s="86" t="s">
        <v>43</v>
      </c>
      <c r="B41" s="14" t="s">
        <v>87</v>
      </c>
      <c r="C41" s="154"/>
      <c r="D41" s="154"/>
      <c r="E41" s="87"/>
      <c r="F41" s="86"/>
      <c r="G41" s="86"/>
    </row>
    <row r="42" spans="1:15" ht="37.5" x14ac:dyDescent="0.25">
      <c r="A42" s="101">
        <v>1</v>
      </c>
      <c r="B42" s="102" t="s">
        <v>103</v>
      </c>
      <c r="C42" s="103">
        <v>3</v>
      </c>
      <c r="D42" s="103" t="s">
        <v>53</v>
      </c>
      <c r="E42" s="103">
        <v>71959</v>
      </c>
      <c r="F42" s="103" t="s">
        <v>39</v>
      </c>
      <c r="G42" s="103">
        <v>215877</v>
      </c>
      <c r="H42" s="105">
        <v>7</v>
      </c>
      <c r="I42" s="103" t="s">
        <v>53</v>
      </c>
      <c r="J42" s="103">
        <v>71959</v>
      </c>
      <c r="K42" s="103" t="s">
        <v>39</v>
      </c>
      <c r="L42" s="104">
        <v>503713</v>
      </c>
      <c r="M42" s="105" t="s">
        <v>78</v>
      </c>
      <c r="N42" s="103">
        <v>287836</v>
      </c>
      <c r="O42" s="103"/>
    </row>
    <row r="43" spans="1:15" ht="37.5" x14ac:dyDescent="0.25">
      <c r="A43" s="101">
        <v>2</v>
      </c>
      <c r="B43" s="102" t="s">
        <v>104</v>
      </c>
      <c r="C43" s="105">
        <v>4</v>
      </c>
      <c r="D43" s="105" t="s">
        <v>53</v>
      </c>
      <c r="E43" s="105">
        <v>15225</v>
      </c>
      <c r="F43" s="105" t="s">
        <v>39</v>
      </c>
      <c r="G43" s="105">
        <v>60900</v>
      </c>
      <c r="H43" s="105">
        <v>8</v>
      </c>
      <c r="I43" s="103" t="s">
        <v>53</v>
      </c>
      <c r="J43" s="103">
        <v>15225</v>
      </c>
      <c r="K43" s="103" t="s">
        <v>39</v>
      </c>
      <c r="L43" s="104">
        <v>121800</v>
      </c>
      <c r="M43" s="103" t="s">
        <v>78</v>
      </c>
      <c r="N43" s="105">
        <v>60900</v>
      </c>
      <c r="O43" s="103"/>
    </row>
    <row r="44" spans="1:15" ht="75" x14ac:dyDescent="0.25">
      <c r="A44" s="101"/>
      <c r="B44" s="102" t="s">
        <v>105</v>
      </c>
      <c r="C44" s="105">
        <v>1</v>
      </c>
      <c r="D44" s="105" t="s">
        <v>53</v>
      </c>
      <c r="E44" s="105">
        <v>12000</v>
      </c>
      <c r="F44" s="105" t="s">
        <v>39</v>
      </c>
      <c r="G44" s="105">
        <v>12000</v>
      </c>
      <c r="H44" s="105">
        <v>4</v>
      </c>
      <c r="I44" s="106" t="s">
        <v>53</v>
      </c>
      <c r="J44" s="106">
        <v>12000</v>
      </c>
      <c r="K44" s="106" t="s">
        <v>39</v>
      </c>
      <c r="L44" s="104">
        <v>48000</v>
      </c>
      <c r="M44" s="106" t="s">
        <v>78</v>
      </c>
      <c r="N44" s="105">
        <v>36000</v>
      </c>
      <c r="O44" s="106"/>
    </row>
    <row r="45" spans="1:15" ht="93.75" x14ac:dyDescent="0.25">
      <c r="A45" s="101"/>
      <c r="B45" s="102" t="s">
        <v>106</v>
      </c>
      <c r="C45" s="105">
        <v>10</v>
      </c>
      <c r="D45" s="105" t="s">
        <v>53</v>
      </c>
      <c r="E45" s="105">
        <v>4037</v>
      </c>
      <c r="F45" s="105" t="s">
        <v>39</v>
      </c>
      <c r="G45" s="105">
        <v>10370</v>
      </c>
      <c r="H45" s="105">
        <v>60</v>
      </c>
      <c r="I45" s="106" t="s">
        <v>53</v>
      </c>
      <c r="J45" s="106">
        <v>4037</v>
      </c>
      <c r="K45" s="106" t="s">
        <v>39</v>
      </c>
      <c r="L45" s="104">
        <v>242220</v>
      </c>
      <c r="M45" s="106" t="s">
        <v>78</v>
      </c>
      <c r="N45" s="105">
        <v>231850</v>
      </c>
      <c r="O45" s="106"/>
    </row>
    <row r="46" spans="1:15" ht="75" x14ac:dyDescent="0.25">
      <c r="A46" s="101"/>
      <c r="B46" s="102" t="s">
        <v>107</v>
      </c>
      <c r="C46" s="105" t="s">
        <v>78</v>
      </c>
      <c r="D46" s="105" t="s">
        <v>78</v>
      </c>
      <c r="E46" s="105" t="s">
        <v>78</v>
      </c>
      <c r="F46" s="105" t="s">
        <v>78</v>
      </c>
      <c r="G46" s="105" t="s">
        <v>78</v>
      </c>
      <c r="H46" s="105">
        <v>4</v>
      </c>
      <c r="I46" s="106" t="s">
        <v>53</v>
      </c>
      <c r="J46" s="106">
        <v>50000</v>
      </c>
      <c r="K46" s="106" t="s">
        <v>39</v>
      </c>
      <c r="L46" s="104">
        <v>200000</v>
      </c>
      <c r="M46" s="106">
        <v>200000</v>
      </c>
      <c r="N46" s="105" t="s">
        <v>78</v>
      </c>
      <c r="O46" s="106"/>
    </row>
    <row r="47" spans="1:15" ht="37.5" x14ac:dyDescent="0.25">
      <c r="A47" s="101"/>
      <c r="B47" s="102" t="s">
        <v>108</v>
      </c>
      <c r="C47" s="105" t="s">
        <v>78</v>
      </c>
      <c r="D47" s="105" t="s">
        <v>78</v>
      </c>
      <c r="E47" s="105" t="s">
        <v>78</v>
      </c>
      <c r="F47" s="105" t="s">
        <v>78</v>
      </c>
      <c r="G47" s="105" t="s">
        <v>78</v>
      </c>
      <c r="H47" s="105">
        <v>10</v>
      </c>
      <c r="I47" s="106" t="s">
        <v>53</v>
      </c>
      <c r="J47" s="106">
        <v>4290</v>
      </c>
      <c r="K47" s="106" t="s">
        <v>39</v>
      </c>
      <c r="L47" s="104">
        <v>42900</v>
      </c>
      <c r="M47" s="106">
        <v>42900</v>
      </c>
      <c r="N47" s="105" t="s">
        <v>78</v>
      </c>
      <c r="O47" s="106"/>
    </row>
    <row r="48" spans="1:15" ht="56.25" x14ac:dyDescent="0.25">
      <c r="A48" s="101"/>
      <c r="B48" s="102" t="s">
        <v>109</v>
      </c>
      <c r="C48" s="105" t="s">
        <v>78</v>
      </c>
      <c r="D48" s="105" t="s">
        <v>78</v>
      </c>
      <c r="E48" s="105" t="s">
        <v>78</v>
      </c>
      <c r="F48" s="105" t="s">
        <v>78</v>
      </c>
      <c r="G48" s="105" t="s">
        <v>78</v>
      </c>
      <c r="H48" s="105">
        <v>10</v>
      </c>
      <c r="I48" s="106" t="s">
        <v>53</v>
      </c>
      <c r="J48" s="106">
        <v>4268</v>
      </c>
      <c r="K48" s="106" t="s">
        <v>39</v>
      </c>
      <c r="L48" s="104">
        <v>42680</v>
      </c>
      <c r="M48" s="106">
        <v>42680</v>
      </c>
      <c r="N48" s="105" t="s">
        <v>78</v>
      </c>
      <c r="O48" s="106"/>
    </row>
    <row r="49" spans="1:15" ht="37.5" x14ac:dyDescent="0.25">
      <c r="A49" s="101"/>
      <c r="B49" s="102" t="s">
        <v>110</v>
      </c>
      <c r="C49" s="105" t="s">
        <v>78</v>
      </c>
      <c r="D49" s="105" t="s">
        <v>78</v>
      </c>
      <c r="E49" s="105"/>
      <c r="F49" s="105" t="s">
        <v>78</v>
      </c>
      <c r="G49" s="105" t="s">
        <v>78</v>
      </c>
      <c r="H49" s="105">
        <v>10</v>
      </c>
      <c r="I49" s="106" t="s">
        <v>53</v>
      </c>
      <c r="J49" s="106">
        <v>800</v>
      </c>
      <c r="K49" s="106" t="s">
        <v>39</v>
      </c>
      <c r="L49" s="104">
        <v>8000</v>
      </c>
      <c r="M49" s="106">
        <v>8000</v>
      </c>
      <c r="N49" s="105" t="s">
        <v>78</v>
      </c>
      <c r="O49" s="106"/>
    </row>
    <row r="50" spans="1:15" ht="18.75" x14ac:dyDescent="0.25">
      <c r="A50" s="101"/>
      <c r="B50" s="102" t="s">
        <v>111</v>
      </c>
      <c r="C50" s="105" t="s">
        <v>78</v>
      </c>
      <c r="D50" s="105" t="s">
        <v>78</v>
      </c>
      <c r="E50" s="105" t="s">
        <v>78</v>
      </c>
      <c r="F50" s="105" t="s">
        <v>78</v>
      </c>
      <c r="G50" s="105" t="s">
        <v>78</v>
      </c>
      <c r="H50" s="105">
        <v>10</v>
      </c>
      <c r="I50" s="106" t="s">
        <v>53</v>
      </c>
      <c r="J50" s="106">
        <v>4000</v>
      </c>
      <c r="K50" s="106" t="s">
        <v>39</v>
      </c>
      <c r="L50" s="104">
        <v>40000</v>
      </c>
      <c r="M50" s="106">
        <v>40000</v>
      </c>
      <c r="N50" s="105" t="s">
        <v>78</v>
      </c>
      <c r="O50" s="106"/>
    </row>
    <row r="51" spans="1:15" ht="18.75" x14ac:dyDescent="0.25">
      <c r="A51" s="115"/>
      <c r="B51" s="116"/>
      <c r="C51" s="117"/>
      <c r="D51" s="148" t="s">
        <v>112</v>
      </c>
      <c r="E51" s="148"/>
      <c r="F51" s="148"/>
      <c r="G51" s="117"/>
      <c r="H51" s="117"/>
      <c r="I51" s="118"/>
      <c r="J51" s="118" t="s">
        <v>113</v>
      </c>
      <c r="K51" s="118"/>
      <c r="L51" s="119">
        <v>799313</v>
      </c>
      <c r="M51" s="118">
        <f>SUM(M46:M50)</f>
        <v>333580</v>
      </c>
      <c r="N51" s="117">
        <f>SUM(N42:N50)</f>
        <v>616586</v>
      </c>
      <c r="O51" s="118"/>
    </row>
    <row r="52" spans="1:15" ht="18.75" x14ac:dyDescent="0.25">
      <c r="A52" s="115"/>
      <c r="B52" s="116"/>
      <c r="C52" s="117"/>
      <c r="D52" s="121"/>
      <c r="E52" s="121"/>
      <c r="F52" s="121"/>
      <c r="G52" s="117"/>
      <c r="H52" s="117"/>
      <c r="I52" s="118"/>
      <c r="J52" s="118"/>
      <c r="K52" s="118"/>
      <c r="L52" s="119"/>
      <c r="M52" s="118"/>
      <c r="N52" s="117"/>
      <c r="O52" s="118"/>
    </row>
    <row r="53" spans="1:15" x14ac:dyDescent="0.25">
      <c r="B53" s="152" t="s">
        <v>80</v>
      </c>
      <c r="C53" s="153"/>
      <c r="D53" s="153"/>
      <c r="E53" s="153"/>
      <c r="F53" s="153"/>
      <c r="H53" s="152" t="s">
        <v>80</v>
      </c>
      <c r="I53" s="153"/>
      <c r="J53" s="153"/>
      <c r="K53" s="153"/>
      <c r="L53" s="153"/>
    </row>
    <row r="54" spans="1:15" x14ac:dyDescent="0.25">
      <c r="B54" s="93" t="s">
        <v>81</v>
      </c>
      <c r="C54" s="157">
        <v>375453</v>
      </c>
      <c r="D54" s="157"/>
      <c r="I54" s="45"/>
      <c r="J54" s="93" t="s">
        <v>81</v>
      </c>
      <c r="K54" s="82">
        <v>1814584</v>
      </c>
      <c r="L54" s="45"/>
    </row>
    <row r="55" spans="1:15" x14ac:dyDescent="0.25">
      <c r="B55" s="93" t="s">
        <v>82</v>
      </c>
      <c r="C55" s="151">
        <v>34605</v>
      </c>
      <c r="D55" s="151"/>
      <c r="I55" s="45"/>
      <c r="J55" s="93" t="s">
        <v>82</v>
      </c>
      <c r="K55" s="82">
        <v>185167</v>
      </c>
      <c r="L55" s="69"/>
    </row>
    <row r="56" spans="1:15" x14ac:dyDescent="0.25">
      <c r="B56" s="93" t="s">
        <v>88</v>
      </c>
      <c r="C56" s="158">
        <v>403416</v>
      </c>
      <c r="D56" s="158"/>
      <c r="I56" s="45"/>
      <c r="J56" s="93" t="s">
        <v>88</v>
      </c>
      <c r="K56" s="94">
        <v>799313</v>
      </c>
      <c r="L56" s="69"/>
    </row>
    <row r="57" spans="1:15" x14ac:dyDescent="0.25">
      <c r="B57" s="93" t="s">
        <v>89</v>
      </c>
      <c r="C57" s="151">
        <v>813474</v>
      </c>
      <c r="D57" s="151"/>
      <c r="H57" s="93"/>
      <c r="I57" s="153" t="s">
        <v>41</v>
      </c>
      <c r="J57" s="153"/>
      <c r="K57" s="45">
        <f>SUM(K54:K56)</f>
        <v>2799064</v>
      </c>
      <c r="L57" s="45"/>
    </row>
    <row r="58" spans="1:15" x14ac:dyDescent="0.25">
      <c r="B58" s="93"/>
      <c r="C58" s="69"/>
      <c r="D58" s="69"/>
      <c r="H58" s="93"/>
      <c r="I58" s="69"/>
      <c r="J58" s="69"/>
      <c r="L58" s="45"/>
    </row>
    <row r="60" spans="1:15" x14ac:dyDescent="0.25">
      <c r="J60" s="133" t="s">
        <v>31</v>
      </c>
      <c r="K60" s="133"/>
      <c r="L60" s="133"/>
      <c r="M60" s="133"/>
      <c r="N60" s="133"/>
    </row>
    <row r="61" spans="1:15" x14ac:dyDescent="0.25">
      <c r="J61" s="133" t="s">
        <v>32</v>
      </c>
      <c r="K61" s="133"/>
      <c r="L61" s="133"/>
      <c r="M61" s="133"/>
      <c r="N61" s="133"/>
    </row>
    <row r="62" spans="1:15" x14ac:dyDescent="0.25">
      <c r="J62" s="133" t="s">
        <v>33</v>
      </c>
      <c r="K62" s="133"/>
      <c r="L62" s="133"/>
      <c r="M62" s="133"/>
      <c r="N62" s="133"/>
    </row>
  </sheetData>
  <mergeCells count="32">
    <mergeCell ref="C55:D55"/>
    <mergeCell ref="C56:D56"/>
    <mergeCell ref="C32:D32"/>
    <mergeCell ref="A1:O1"/>
    <mergeCell ref="A2:O2"/>
    <mergeCell ref="C6:G6"/>
    <mergeCell ref="H6:L6"/>
    <mergeCell ref="M6:M7"/>
    <mergeCell ref="N6:N7"/>
    <mergeCell ref="O6:O7"/>
    <mergeCell ref="B6:B7"/>
    <mergeCell ref="H7:I7"/>
    <mergeCell ref="A5:O5"/>
    <mergeCell ref="A4:O4"/>
    <mergeCell ref="C7:D7"/>
    <mergeCell ref="A6:A7"/>
    <mergeCell ref="A3:I3"/>
    <mergeCell ref="D51:F51"/>
    <mergeCell ref="J61:N61"/>
    <mergeCell ref="J62:N62"/>
    <mergeCell ref="C8:O8"/>
    <mergeCell ref="C57:D57"/>
    <mergeCell ref="H53:L53"/>
    <mergeCell ref="I57:J57"/>
    <mergeCell ref="C41:D41"/>
    <mergeCell ref="E27:F27"/>
    <mergeCell ref="J28:K28"/>
    <mergeCell ref="J29:K29"/>
    <mergeCell ref="J38:K38"/>
    <mergeCell ref="J60:N60"/>
    <mergeCell ref="B53:F53"/>
    <mergeCell ref="C54:D54"/>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Sheet2</vt:lpstr>
      <vt:lpstr>Sheet1</vt:lpstr>
      <vt:lpstr>'01'!Print_Titles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2016-08-29T08:56:16Z</cp:lastPrinted>
  <dcterms:created xsi:type="dcterms:W3CDTF">2016-03-07T08:54:42Z</dcterms:created>
  <dcterms:modified xsi:type="dcterms:W3CDTF">2016-08-29T08:56:33Z</dcterms:modified>
</cp:coreProperties>
</file>