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 r="G28" i="5" l="1"/>
  <c r="G27" i="5"/>
  <c r="G26" i="5"/>
  <c r="G25" i="5"/>
  <c r="G24" i="5"/>
  <c r="G19" i="5"/>
  <c r="G18" i="5"/>
  <c r="G17" i="5"/>
  <c r="G16" i="5"/>
  <c r="G15" i="5"/>
  <c r="G14" i="5"/>
  <c r="G13" i="5"/>
  <c r="G12" i="5"/>
  <c r="G11" i="5"/>
  <c r="G10" i="5"/>
  <c r="G9" i="5"/>
  <c r="G8" i="5"/>
  <c r="G7" i="5"/>
  <c r="G6" i="5"/>
  <c r="G5" i="5"/>
  <c r="G4" i="5"/>
  <c r="D8" i="2" l="1"/>
  <c r="C37" i="5"/>
  <c r="H24" i="2" s="1"/>
  <c r="I29" i="5" l="1"/>
  <c r="G24" i="1"/>
  <c r="G25" i="1"/>
  <c r="G26" i="1"/>
  <c r="G27" i="1"/>
  <c r="G23" i="1"/>
  <c r="I28" i="1" s="1"/>
  <c r="G28" i="1" s="1"/>
  <c r="G14" i="1"/>
  <c r="G15" i="1"/>
  <c r="G16" i="1"/>
  <c r="G17" i="1"/>
  <c r="G18" i="1"/>
  <c r="G5" i="1"/>
  <c r="G6" i="1"/>
  <c r="G7" i="1"/>
  <c r="G8" i="1"/>
  <c r="G9" i="1"/>
  <c r="G10" i="1"/>
  <c r="G11" i="1"/>
  <c r="G12" i="1"/>
  <c r="G13" i="1"/>
  <c r="G4" i="1"/>
  <c r="C35" i="5" l="1"/>
  <c r="G29" i="5"/>
  <c r="I19" i="5"/>
  <c r="I18" i="1"/>
  <c r="C34" i="5" l="1"/>
  <c r="C36" i="5" s="1"/>
  <c r="G20" i="5"/>
</calcChain>
</file>

<file path=xl/sharedStrings.xml><?xml version="1.0" encoding="utf-8"?>
<sst xmlns="http://schemas.openxmlformats.org/spreadsheetml/2006/main" count="190" uniqueCount="77">
  <si>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</si>
  <si>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</si>
  <si>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</si>
  <si>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</si>
  <si>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</si>
  <si>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</si>
  <si>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</si>
  <si>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</si>
  <si>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</si>
  <si>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</si>
  <si>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</si>
  <si>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</si>
  <si>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</si>
  <si>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</si>
  <si>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</si>
  <si>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</si>
  <si>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</si>
  <si>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</si>
  <si>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</si>
  <si>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</si>
  <si>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</si>
  <si>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</si>
  <si>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</si>
  <si>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</si>
  <si>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</si>
  <si>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</si>
  <si>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</si>
  <si>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</si>
  <si>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</si>
  <si>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</si>
  <si>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</si>
  <si>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</si>
  <si>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</si>
  <si>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</si>
  <si>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</si>
  <si>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</si>
  <si>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</si>
  <si>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</si>
  <si>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</si>
  <si>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</si>
  <si>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</si>
  <si>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</si>
  <si>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</si>
  <si>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</si>
  <si>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</si>
  <si>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</si>
  <si>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</si>
  <si>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</si>
  <si>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</si>
  <si>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</si>
  <si>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</si>
  <si>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</si>
  <si>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</si>
  <si>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</si>
  <si>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</si>
  <si>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</si>
  <si>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</si>
  <si>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</si>
  <si>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</si>
  <si>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Quotation and Rate may be changed as per / according technical sanctioned by competent Authorities.</t>
  </si>
  <si>
    <t xml:space="preserve">  Part "B" Total Amount             </t>
  </si>
  <si>
    <t>P/F earthing sets with 2"x2"x1/2 copper plate burried in ground at depth of 12"less if water from the ground level with salt and characal etc I/C plate to be connected with No:8 s.w.g. box copper wiring in 2x1/2" G.I pipe strenght from (S.I NO:(A)1 P.NO:26)</t>
  </si>
  <si>
    <t xml:space="preserve">  Part "A" Total Amount             </t>
  </si>
  <si>
    <t>CONSTRUCTION OF DISPENSARY AT VILLAGE WADERO DUR MUHAMMAD PHULPOTO  (ELECTRICFICATION)</t>
  </si>
  <si>
    <t>Providing and fixing Junction box as per following specification size of box 8'x6"x4 Ms plate 16swg thick clamp screw painting two ceats of rust preventive red eride and two coats of IGI oil paint as per site requirement and instruciton of EI (S.I NO:158 P.NO:24)</t>
  </si>
  <si>
    <t>P/F Main pannal board doubble shutter to accommdate heavy duty circuit bus bar i/e painting with other simllar jobs(S.I NO:8 P.NO:13)</t>
  </si>
  <si>
    <t xml:space="preserve">Providing and laying (Main or Sub Main ) Pvc insulated with size 2-7/036 copper conductorin 3/4 dia pvc conduit recessed in the wall or Columns as required (S.I NO:12 P.NO:02) </t>
  </si>
  <si>
    <t>Part "C" Shedule Items 2004</t>
  </si>
  <si>
    <t>No</t>
  </si>
  <si>
    <t xml:space="preserve">P/F Steplizer 5000 to 1000 watts </t>
  </si>
  <si>
    <t xml:space="preserve">P/F Electric cold store plant Providing compressor aewapratar </t>
  </si>
  <si>
    <t>Each</t>
  </si>
  <si>
    <t xml:space="preserve">P/F Air Conditioner 1.50 ton (Good Quality) </t>
  </si>
  <si>
    <t>Part "C" Total Amount</t>
  </si>
  <si>
    <t>2) Part "B" Total Rs:</t>
  </si>
  <si>
    <t xml:space="preserve">3) Part "C" Total </t>
  </si>
  <si>
    <t xml:space="preserve">ESTIMATE FOR REHABILITATION WORK OF RED CRESCENT HOSPITAL AT DISTRICT KHAIRPUR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</si>
</sst>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s>
  <cellStyleXfs count="1">
    <xf numFmtId="0" fontId="0" fillId="0" borderId="0"/>
  </cellStyleXfs>
  <cellXfs count="10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3" fillId="0" borderId="0"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1" fontId="6"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3" xfId="0" applyFont="1" applyBorder="1" applyAlignment="1">
      <alignment horizontal="right" vertical="center"/>
    </xf>
    <xf numFmtId="1" fontId="6" fillId="0" borderId="1" xfId="0" applyNumberFormat="1" applyFont="1" applyBorder="1" applyAlignment="1">
      <alignment horizontal="left"/>
    </xf>
    <xf numFmtId="0" fontId="9" fillId="0" borderId="0" xfId="0" applyFont="1" applyAlignment="1">
      <alignment horizontal="right"/>
    </xf>
    <xf numFmtId="0" fontId="9" fillId="0" borderId="0" xfId="0" applyFont="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top"/>
    </xf>
    <xf numFmtId="0" fontId="9" fillId="0" borderId="0" xfId="0" applyFont="1" applyAlignment="1">
      <alignment horizontal="center" vertical="center"/>
    </xf>
    <xf numFmtId="0" fontId="3" fillId="0" borderId="1" xfId="0" applyFont="1" applyBorder="1" applyAlignment="1">
      <alignment horizontal="left"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2" fillId="0" borderId="0" xfId="0" applyFont="1" applyBorder="1" applyAlignment="1">
      <alignment horizontal="left"/>
    </xf>
    <xf numFmtId="0" fontId="2" fillId="0" borderId="1" xfId="0" applyFont="1" applyBorder="1" applyAlignment="1">
      <alignment horizontal="left" vertical="top" wrapText="1"/>
    </xf>
    <xf numFmtId="0" fontId="2" fillId="0" borderId="1" xfId="0" applyFont="1" applyBorder="1" applyAlignment="1">
      <alignment vertical="top"/>
    </xf>
    <xf numFmtId="0" fontId="2" fillId="0" borderId="1" xfId="0" applyFont="1" applyBorder="1" applyAlignment="1">
      <alignment horizontal="right"/>
    </xf>
    <xf numFmtId="0" fontId="2" fillId="0" borderId="1" xfId="0" applyFont="1" applyBorder="1" applyAlignment="1">
      <alignment horizontal="left"/>
    </xf>
    <xf numFmtId="0" fontId="4" fillId="0" borderId="1" xfId="0" applyFont="1" applyBorder="1" applyAlignment="1">
      <alignment vertical="center"/>
    </xf>
    <xf numFmtId="0" fontId="2" fillId="0" borderId="1" xfId="0" applyFont="1" applyBorder="1" applyAlignment="1">
      <alignment horizontal="right" vertical="top"/>
    </xf>
    <xf numFmtId="0" fontId="2" fillId="0" borderId="1" xfId="0" applyFont="1" applyBorder="1" applyAlignment="1">
      <alignment horizontal="left" vertical="top"/>
    </xf>
    <xf numFmtId="0" fontId="4" fillId="0" borderId="1" xfId="0" applyFont="1" applyBorder="1" applyAlignment="1">
      <alignment vertical="top"/>
    </xf>
    <xf numFmtId="0" fontId="3" fillId="0" borderId="10" xfId="0" applyFont="1" applyBorder="1" applyAlignment="1">
      <alignment horizontal="center"/>
    </xf>
    <xf numFmtId="0" fontId="6" fillId="0" borderId="0" xfId="0" applyFont="1" applyAlignment="1">
      <alignment vertical="center"/>
    </xf>
    <xf numFmtId="1" fontId="9" fillId="0" borderId="2" xfId="0" applyNumberFormat="1" applyFont="1" applyBorder="1" applyAlignment="1">
      <alignment horizontal="right" vertical="center"/>
    </xf>
    <xf numFmtId="1" fontId="9" fillId="0" borderId="11" xfId="0" applyNumberFormat="1"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view="pageLayout" topLeftCell="A10" zoomScale="115" zoomScaleNormal="100" zoomScalePageLayoutView="115" workbookViewId="0">
      <selection activeCell="D13" sqref="D1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3" t="s">
        <v>76</v>
      </c>
      <c r="B1" s="73"/>
      <c r="C1" s="73"/>
      <c r="D1" s="73"/>
      <c r="E1" s="73"/>
      <c r="F1" s="73"/>
      <c r="G1" s="73"/>
    </row>
    <row r="2" spans="1:7" ht="15.75" x14ac:dyDescent="0.25">
      <c r="A2" s="27" t="s">
        <v>0</v>
      </c>
      <c r="B2" s="28" t="s">
        <v>1</v>
      </c>
      <c r="C2" s="77" t="s">
        <v>2</v>
      </c>
      <c r="D2" s="77"/>
      <c r="E2" s="29" t="s">
        <v>3</v>
      </c>
      <c r="F2" s="29" t="s">
        <v>4</v>
      </c>
      <c r="G2" s="29" t="s">
        <v>5</v>
      </c>
    </row>
    <row r="3" spans="1:7" s="9" customFormat="1" ht="18.75" x14ac:dyDescent="0.3">
      <c r="A3" s="19" t="s">
        <v>36</v>
      </c>
      <c r="B3" s="19" t="s">
        <v>6</v>
      </c>
      <c r="C3" s="78"/>
      <c r="D3" s="78"/>
      <c r="E3" s="37"/>
      <c r="F3" s="19"/>
      <c r="G3" s="19"/>
    </row>
    <row r="4" spans="1:7" s="9" customFormat="1" ht="93.75" x14ac:dyDescent="0.3">
      <c r="A4" s="10">
        <v>1</v>
      </c>
      <c r="B4" s="18" t="s">
        <v>28</v>
      </c>
      <c r="C4" s="55">
        <v>50</v>
      </c>
      <c r="D4" s="56" t="s">
        <v>48</v>
      </c>
      <c r="E4" s="46">
        <v>1130</v>
      </c>
      <c r="F4" s="11" t="s">
        <v>29</v>
      </c>
      <c r="G4" s="12">
        <f>C4*E4</f>
        <v>56500</v>
      </c>
    </row>
    <row r="5" spans="1:7" s="9" customFormat="1" ht="75" x14ac:dyDescent="0.3">
      <c r="A5" s="10">
        <v>2</v>
      </c>
      <c r="B5" s="20" t="s">
        <v>53</v>
      </c>
      <c r="C5" s="38">
        <v>5</v>
      </c>
      <c r="D5" s="57" t="s">
        <v>48</v>
      </c>
      <c r="E5" s="46">
        <v>985</v>
      </c>
      <c r="F5" s="11" t="s">
        <v>29</v>
      </c>
      <c r="G5" s="12">
        <f t="shared" ref="G5:G18" si="0">C5*E5</f>
        <v>4925</v>
      </c>
    </row>
    <row r="6" spans="1:7" s="9" customFormat="1" ht="56.25" x14ac:dyDescent="0.3">
      <c r="A6" s="10">
        <v>3</v>
      </c>
      <c r="B6" s="20" t="s">
        <v>7</v>
      </c>
      <c r="C6" s="38">
        <v>5</v>
      </c>
      <c r="D6" s="57" t="s">
        <v>48</v>
      </c>
      <c r="E6" s="46">
        <v>916</v>
      </c>
      <c r="F6" s="11" t="s">
        <v>30</v>
      </c>
      <c r="G6" s="12">
        <f t="shared" si="0"/>
        <v>4580</v>
      </c>
    </row>
    <row r="7" spans="1:7" s="9" customFormat="1" ht="75" x14ac:dyDescent="0.3">
      <c r="A7" s="10">
        <v>4</v>
      </c>
      <c r="B7" s="20" t="s">
        <v>8</v>
      </c>
      <c r="C7" s="38">
        <v>1</v>
      </c>
      <c r="D7" s="57" t="s">
        <v>48</v>
      </c>
      <c r="E7" s="46">
        <v>2456</v>
      </c>
      <c r="F7" s="11" t="s">
        <v>30</v>
      </c>
      <c r="G7" s="12">
        <f t="shared" si="0"/>
        <v>2456</v>
      </c>
    </row>
    <row r="8" spans="1:7" s="9" customFormat="1" ht="75" x14ac:dyDescent="0.3">
      <c r="A8" s="10">
        <v>5</v>
      </c>
      <c r="B8" s="20" t="s">
        <v>9</v>
      </c>
      <c r="C8" s="38">
        <v>1</v>
      </c>
      <c r="D8" s="57" t="s">
        <v>48</v>
      </c>
      <c r="E8" s="46">
        <v>9261</v>
      </c>
      <c r="F8" s="11" t="s">
        <v>30</v>
      </c>
      <c r="G8" s="12">
        <f t="shared" si="0"/>
        <v>9261</v>
      </c>
    </row>
    <row r="9" spans="1:7" s="9" customFormat="1" ht="37.5" x14ac:dyDescent="0.3">
      <c r="A9" s="10">
        <v>6</v>
      </c>
      <c r="B9" s="20" t="s">
        <v>10</v>
      </c>
      <c r="C9" s="53">
        <v>50</v>
      </c>
      <c r="D9" s="42" t="s">
        <v>48</v>
      </c>
      <c r="E9" s="46">
        <v>54</v>
      </c>
      <c r="F9" s="11" t="s">
        <v>30</v>
      </c>
      <c r="G9" s="12">
        <f t="shared" si="0"/>
        <v>2700</v>
      </c>
    </row>
    <row r="10" spans="1:7" s="9" customFormat="1" ht="56.25" x14ac:dyDescent="0.3">
      <c r="A10" s="10">
        <v>7</v>
      </c>
      <c r="B10" s="20" t="s">
        <v>11</v>
      </c>
      <c r="C10" s="54">
        <v>5</v>
      </c>
      <c r="D10" s="45" t="s">
        <v>48</v>
      </c>
      <c r="E10" s="46">
        <v>83</v>
      </c>
      <c r="F10" s="11" t="s">
        <v>30</v>
      </c>
      <c r="G10" s="12">
        <f t="shared" si="0"/>
        <v>415</v>
      </c>
    </row>
    <row r="11" spans="1:7" s="9" customFormat="1" ht="56.25" x14ac:dyDescent="0.3">
      <c r="A11" s="10">
        <v>8</v>
      </c>
      <c r="B11" s="20" t="s">
        <v>52</v>
      </c>
      <c r="C11" s="38">
        <v>2</v>
      </c>
      <c r="D11" s="57" t="s">
        <v>48</v>
      </c>
      <c r="E11" s="46">
        <v>162</v>
      </c>
      <c r="F11" s="11" t="s">
        <v>30</v>
      </c>
      <c r="G11" s="12">
        <f t="shared" si="0"/>
        <v>324</v>
      </c>
    </row>
    <row r="12" spans="1:7" s="9" customFormat="1" ht="37.5" x14ac:dyDescent="0.3">
      <c r="A12" s="10">
        <v>9</v>
      </c>
      <c r="B12" s="20" t="s">
        <v>12</v>
      </c>
      <c r="C12" s="38">
        <v>5</v>
      </c>
      <c r="D12" s="57" t="s">
        <v>48</v>
      </c>
      <c r="E12" s="46">
        <v>72</v>
      </c>
      <c r="F12" s="11" t="s">
        <v>30</v>
      </c>
      <c r="G12" s="12">
        <f t="shared" si="0"/>
        <v>360</v>
      </c>
    </row>
    <row r="13" spans="1:7" s="9" customFormat="1" ht="93.75" x14ac:dyDescent="0.3">
      <c r="A13" s="10">
        <v>10</v>
      </c>
      <c r="B13" s="20" t="s">
        <v>54</v>
      </c>
      <c r="C13" s="38">
        <v>150</v>
      </c>
      <c r="D13" s="57" t="s">
        <v>49</v>
      </c>
      <c r="E13" s="46">
        <v>222</v>
      </c>
      <c r="F13" s="11" t="s">
        <v>31</v>
      </c>
      <c r="G13" s="12">
        <f t="shared" si="0"/>
        <v>33300</v>
      </c>
    </row>
    <row r="14" spans="1:7" s="9" customFormat="1" ht="93" customHeight="1" x14ac:dyDescent="0.3">
      <c r="A14" s="10">
        <v>12</v>
      </c>
      <c r="B14" s="20" t="s">
        <v>13</v>
      </c>
      <c r="C14" s="38">
        <v>100</v>
      </c>
      <c r="D14" s="57" t="s">
        <v>49</v>
      </c>
      <c r="E14" s="46">
        <v>524</v>
      </c>
      <c r="F14" s="11" t="s">
        <v>31</v>
      </c>
      <c r="G14" s="12">
        <f t="shared" si="0"/>
        <v>52400</v>
      </c>
    </row>
    <row r="15" spans="1:7" s="9" customFormat="1" ht="59.25" customHeight="1" x14ac:dyDescent="0.3">
      <c r="A15" s="10">
        <v>13</v>
      </c>
      <c r="B15" s="20" t="s">
        <v>14</v>
      </c>
      <c r="C15" s="38">
        <v>5</v>
      </c>
      <c r="D15" s="57" t="s">
        <v>48</v>
      </c>
      <c r="E15" s="46">
        <v>3185</v>
      </c>
      <c r="F15" s="11" t="s">
        <v>30</v>
      </c>
      <c r="G15" s="12">
        <f t="shared" si="0"/>
        <v>15925</v>
      </c>
    </row>
    <row r="16" spans="1:7" s="9" customFormat="1" ht="95.25" customHeight="1" x14ac:dyDescent="0.3">
      <c r="A16" s="10">
        <v>14</v>
      </c>
      <c r="B16" s="20" t="s">
        <v>15</v>
      </c>
      <c r="C16" s="38">
        <v>25</v>
      </c>
      <c r="D16" s="57" t="s">
        <v>48</v>
      </c>
      <c r="E16" s="46">
        <v>70</v>
      </c>
      <c r="F16" s="11" t="s">
        <v>30</v>
      </c>
      <c r="G16" s="12">
        <f t="shared" si="0"/>
        <v>1750</v>
      </c>
    </row>
    <row r="17" spans="1:9" s="9" customFormat="1" ht="151.5" customHeight="1" x14ac:dyDescent="0.3">
      <c r="A17" s="10">
        <v>15</v>
      </c>
      <c r="B17" s="20" t="s">
        <v>66</v>
      </c>
      <c r="C17" s="38">
        <v>136</v>
      </c>
      <c r="D17" s="57" t="s">
        <v>49</v>
      </c>
      <c r="E17" s="46">
        <v>341</v>
      </c>
      <c r="F17" s="11" t="s">
        <v>31</v>
      </c>
      <c r="G17" s="12">
        <f t="shared" si="0"/>
        <v>46376</v>
      </c>
    </row>
    <row r="18" spans="1:9" s="9" customFormat="1" ht="129.75" customHeight="1" x14ac:dyDescent="0.3">
      <c r="A18" s="83">
        <v>16</v>
      </c>
      <c r="B18" s="82" t="s">
        <v>16</v>
      </c>
      <c r="C18" s="65">
        <v>5</v>
      </c>
      <c r="D18" s="57" t="s">
        <v>48</v>
      </c>
      <c r="E18" s="46">
        <v>800</v>
      </c>
      <c r="F18" s="11" t="s">
        <v>30</v>
      </c>
      <c r="G18" s="12">
        <f t="shared" si="0"/>
        <v>4000</v>
      </c>
      <c r="I18" s="26">
        <f>SUM(G4:G18)</f>
        <v>235272</v>
      </c>
    </row>
    <row r="19" spans="1:9" s="9" customFormat="1" ht="18.75" x14ac:dyDescent="0.3">
      <c r="A19" s="83"/>
      <c r="B19" s="82"/>
      <c r="C19" s="72" t="s">
        <v>62</v>
      </c>
      <c r="D19" s="72"/>
      <c r="E19" s="72"/>
      <c r="F19" s="72"/>
      <c r="G19" s="66">
        <v>256855</v>
      </c>
    </row>
    <row r="20" spans="1:9" s="9" customFormat="1" ht="18.75" x14ac:dyDescent="0.3">
      <c r="A20" s="13"/>
      <c r="B20" s="14"/>
      <c r="C20" s="58"/>
      <c r="D20" s="58"/>
      <c r="E20" s="58"/>
      <c r="F20" s="58"/>
    </row>
    <row r="21" spans="1:9" s="9" customFormat="1" ht="18.75" x14ac:dyDescent="0.3">
      <c r="A21" s="13"/>
      <c r="B21" s="14"/>
      <c r="C21" s="35"/>
      <c r="D21" s="35"/>
      <c r="E21" s="35"/>
      <c r="F21" s="35"/>
    </row>
    <row r="22" spans="1:9" s="9" customFormat="1" ht="18.75" x14ac:dyDescent="0.3">
      <c r="A22" s="15" t="s">
        <v>35</v>
      </c>
      <c r="B22" s="16" t="s">
        <v>17</v>
      </c>
      <c r="C22" s="39"/>
      <c r="D22" s="52"/>
      <c r="E22" s="47"/>
      <c r="F22" s="17"/>
      <c r="G22" s="4"/>
    </row>
    <row r="23" spans="1:9" s="9" customFormat="1" ht="37.5" x14ac:dyDescent="0.3">
      <c r="A23" s="10">
        <v>1</v>
      </c>
      <c r="B23" s="20" t="s">
        <v>18</v>
      </c>
      <c r="C23" s="38">
        <v>25</v>
      </c>
      <c r="D23" s="57" t="s">
        <v>48</v>
      </c>
      <c r="E23" s="46">
        <v>497</v>
      </c>
      <c r="F23" s="11" t="s">
        <v>71</v>
      </c>
      <c r="G23" s="21">
        <f>C23*E23</f>
        <v>12425</v>
      </c>
    </row>
    <row r="24" spans="1:9" s="9" customFormat="1" ht="75" x14ac:dyDescent="0.3">
      <c r="A24" s="10">
        <v>2</v>
      </c>
      <c r="B24" s="20" t="s">
        <v>19</v>
      </c>
      <c r="C24" s="38">
        <v>2</v>
      </c>
      <c r="D24" s="57" t="s">
        <v>50</v>
      </c>
      <c r="E24" s="48">
        <v>1426.33</v>
      </c>
      <c r="F24" s="11" t="s">
        <v>33</v>
      </c>
      <c r="G24" s="21">
        <f t="shared" ref="G24:G27" si="1">C24*E24</f>
        <v>2852.66</v>
      </c>
    </row>
    <row r="25" spans="1:9" s="9" customFormat="1" ht="75" x14ac:dyDescent="0.3">
      <c r="A25" s="10">
        <v>3</v>
      </c>
      <c r="B25" s="20" t="s">
        <v>57</v>
      </c>
      <c r="C25" s="38">
        <v>5</v>
      </c>
      <c r="D25" s="57" t="s">
        <v>48</v>
      </c>
      <c r="E25" s="49">
        <v>124.3</v>
      </c>
      <c r="F25" s="11" t="s">
        <v>71</v>
      </c>
      <c r="G25" s="12">
        <f t="shared" si="1"/>
        <v>621.5</v>
      </c>
    </row>
    <row r="26" spans="1:9" s="9" customFormat="1" ht="75" x14ac:dyDescent="0.3">
      <c r="A26" s="10">
        <v>4</v>
      </c>
      <c r="B26" s="20" t="s">
        <v>20</v>
      </c>
      <c r="C26" s="38">
        <v>8</v>
      </c>
      <c r="D26" s="57" t="s">
        <v>48</v>
      </c>
      <c r="E26" s="46">
        <v>497</v>
      </c>
      <c r="F26" s="11" t="s">
        <v>71</v>
      </c>
      <c r="G26" s="21">
        <f t="shared" si="1"/>
        <v>3976</v>
      </c>
    </row>
    <row r="27" spans="1:9" s="9" customFormat="1" ht="131.25" customHeight="1" x14ac:dyDescent="0.3">
      <c r="A27" s="83">
        <v>5</v>
      </c>
      <c r="B27" s="89" t="s">
        <v>61</v>
      </c>
      <c r="C27" s="38">
        <v>1</v>
      </c>
      <c r="D27" s="57" t="s">
        <v>48</v>
      </c>
      <c r="E27" s="49">
        <v>3610</v>
      </c>
      <c r="F27" s="11" t="s">
        <v>71</v>
      </c>
      <c r="G27" s="21">
        <f t="shared" si="1"/>
        <v>3610</v>
      </c>
    </row>
    <row r="28" spans="1:9" ht="18.75" x14ac:dyDescent="0.3">
      <c r="A28" s="83"/>
      <c r="B28" s="89"/>
      <c r="C28" s="72" t="s">
        <v>60</v>
      </c>
      <c r="D28" s="72"/>
      <c r="E28" s="72"/>
      <c r="F28" s="72"/>
      <c r="G28" s="63">
        <f>I28</f>
        <v>23485.16</v>
      </c>
      <c r="I28" s="26">
        <f>SUM(G23:G27)</f>
        <v>23485.16</v>
      </c>
    </row>
    <row r="30" spans="1:9" s="9" customFormat="1" ht="18.75" x14ac:dyDescent="0.3">
      <c r="A30" s="15" t="s">
        <v>35</v>
      </c>
      <c r="B30" s="16" t="s">
        <v>67</v>
      </c>
      <c r="C30" s="39"/>
      <c r="D30" s="88"/>
      <c r="E30" s="47"/>
      <c r="F30" s="17"/>
      <c r="G30" s="4"/>
    </row>
    <row r="31" spans="1:9" s="9" customFormat="1" ht="18.75" x14ac:dyDescent="0.3">
      <c r="A31" s="90">
        <v>1</v>
      </c>
      <c r="B31" s="19" t="s">
        <v>72</v>
      </c>
      <c r="C31" s="91">
        <v>1</v>
      </c>
      <c r="D31" s="92" t="s">
        <v>68</v>
      </c>
      <c r="E31" s="69">
        <v>71896</v>
      </c>
      <c r="F31" s="19" t="s">
        <v>71</v>
      </c>
      <c r="G31" s="93">
        <v>71896</v>
      </c>
    </row>
    <row r="32" spans="1:9" s="9" customFormat="1" ht="18.75" x14ac:dyDescent="0.3">
      <c r="A32" s="90">
        <v>2</v>
      </c>
      <c r="B32" s="19" t="s">
        <v>69</v>
      </c>
      <c r="C32" s="91">
        <v>2</v>
      </c>
      <c r="D32" s="92" t="s">
        <v>48</v>
      </c>
      <c r="E32" s="69">
        <v>15000</v>
      </c>
      <c r="F32" s="19" t="s">
        <v>71</v>
      </c>
      <c r="G32" s="93">
        <v>30000</v>
      </c>
    </row>
    <row r="33" spans="1:7" s="4" customFormat="1" ht="69.75" customHeight="1" x14ac:dyDescent="0.25">
      <c r="A33" s="90">
        <v>3</v>
      </c>
      <c r="B33" s="18" t="s">
        <v>70</v>
      </c>
      <c r="C33" s="94">
        <v>1</v>
      </c>
      <c r="D33" s="95" t="s">
        <v>68</v>
      </c>
      <c r="E33" s="70">
        <v>120000</v>
      </c>
      <c r="F33" s="90" t="s">
        <v>71</v>
      </c>
      <c r="G33" s="96">
        <v>120000</v>
      </c>
    </row>
    <row r="34" spans="1:7" s="9" customFormat="1" ht="18.75" x14ac:dyDescent="0.3">
      <c r="A34" s="15"/>
      <c r="B34" s="16"/>
      <c r="C34" s="97" t="s">
        <v>73</v>
      </c>
      <c r="D34" s="97"/>
      <c r="E34" s="97"/>
      <c r="F34" s="97"/>
      <c r="G34" s="98">
        <v>221896</v>
      </c>
    </row>
    <row r="35" spans="1:7" ht="15.75" x14ac:dyDescent="0.25">
      <c r="A35" s="5"/>
      <c r="B35" s="6"/>
      <c r="C35" s="40"/>
      <c r="D35" s="43"/>
      <c r="E35" s="50"/>
      <c r="F35" s="7"/>
      <c r="G35" s="7"/>
    </row>
    <row r="36" spans="1:7" ht="15.75" x14ac:dyDescent="0.25">
      <c r="A36" s="74" t="s">
        <v>21</v>
      </c>
      <c r="B36" s="75"/>
      <c r="C36" s="75"/>
      <c r="D36" s="75"/>
      <c r="E36" s="75"/>
      <c r="F36" s="75"/>
      <c r="G36" s="75"/>
    </row>
    <row r="37" spans="1:7" ht="15.75" x14ac:dyDescent="0.25">
      <c r="A37" s="76" t="s">
        <v>22</v>
      </c>
      <c r="B37" s="76"/>
      <c r="C37" s="79">
        <v>256855</v>
      </c>
      <c r="D37" s="79"/>
      <c r="E37" s="34"/>
      <c r="F37" s="23"/>
      <c r="G37" s="23"/>
    </row>
    <row r="38" spans="1:7" ht="15.75" x14ac:dyDescent="0.25">
      <c r="A38" s="76" t="s">
        <v>74</v>
      </c>
      <c r="B38" s="76"/>
      <c r="C38" s="80">
        <v>23485.16</v>
      </c>
      <c r="D38" s="80"/>
      <c r="E38" s="34"/>
      <c r="F38" s="23"/>
      <c r="G38" s="23"/>
    </row>
    <row r="39" spans="1:7" ht="16.5" thickBot="1" x14ac:dyDescent="0.3">
      <c r="A39" s="67"/>
      <c r="B39" s="67" t="s">
        <v>75</v>
      </c>
      <c r="C39" s="100">
        <v>221896</v>
      </c>
      <c r="D39" s="100"/>
      <c r="E39" s="68"/>
      <c r="F39" s="23"/>
      <c r="G39" s="23"/>
    </row>
    <row r="40" spans="1:7" ht="15.75" x14ac:dyDescent="0.25">
      <c r="A40" s="24"/>
      <c r="B40" s="25" t="s">
        <v>34</v>
      </c>
      <c r="C40" s="99">
        <f>SUM(C37:C39)</f>
        <v>502236.15999999997</v>
      </c>
      <c r="D40" s="99"/>
      <c r="E40" s="34"/>
      <c r="F40" s="23"/>
      <c r="G40" s="23"/>
    </row>
    <row r="41" spans="1:7" ht="15.75" x14ac:dyDescent="0.25">
      <c r="A41" s="24"/>
      <c r="B41" s="25" t="s">
        <v>51</v>
      </c>
      <c r="C41" s="81">
        <v>500000</v>
      </c>
      <c r="D41" s="81"/>
      <c r="E41" s="34"/>
      <c r="F41" s="23"/>
      <c r="G41" s="23"/>
    </row>
    <row r="42" spans="1:7" ht="15.75" x14ac:dyDescent="0.25">
      <c r="A42" s="5"/>
      <c r="B42" s="6"/>
      <c r="C42" s="40"/>
      <c r="D42" s="43"/>
      <c r="E42" s="50"/>
      <c r="F42" s="7"/>
      <c r="G42" s="7"/>
    </row>
    <row r="43" spans="1:7" ht="15.75" x14ac:dyDescent="0.25">
      <c r="A43" s="5"/>
      <c r="B43" s="6"/>
      <c r="C43" s="40"/>
      <c r="D43" s="43"/>
      <c r="E43" s="50"/>
      <c r="F43" s="7"/>
      <c r="G43" s="7"/>
    </row>
    <row r="44" spans="1:7" ht="15.75" x14ac:dyDescent="0.25">
      <c r="A44" s="5"/>
      <c r="B44" s="6"/>
      <c r="C44" s="40"/>
      <c r="D44" s="43"/>
      <c r="E44" s="50"/>
      <c r="F44" s="7"/>
      <c r="G44" s="7"/>
    </row>
    <row r="45" spans="1:7" ht="15.75" x14ac:dyDescent="0.25">
      <c r="A45" s="5"/>
      <c r="B45" s="22" t="s">
        <v>24</v>
      </c>
      <c r="C45" s="71" t="s">
        <v>25</v>
      </c>
      <c r="D45" s="71"/>
      <c r="E45" s="71"/>
      <c r="F45" s="71"/>
      <c r="G45" s="71"/>
    </row>
    <row r="46" spans="1:7" ht="15.75" x14ac:dyDescent="0.25">
      <c r="A46" s="5"/>
      <c r="B46" s="22"/>
      <c r="C46" s="71" t="s">
        <v>26</v>
      </c>
      <c r="D46" s="71"/>
      <c r="E46" s="71"/>
      <c r="F46" s="71"/>
      <c r="G46" s="71"/>
    </row>
    <row r="47" spans="1:7" ht="15.75" x14ac:dyDescent="0.25">
      <c r="A47" s="5"/>
      <c r="B47" s="22"/>
      <c r="C47" s="71" t="s">
        <v>27</v>
      </c>
      <c r="D47" s="71"/>
      <c r="E47" s="71"/>
      <c r="F47" s="71"/>
      <c r="G47" s="71"/>
    </row>
    <row r="48" spans="1:7" ht="15.75" x14ac:dyDescent="0.25">
      <c r="A48" s="5"/>
      <c r="B48" s="6"/>
      <c r="C48" s="40"/>
      <c r="D48" s="43"/>
      <c r="E48" s="50"/>
      <c r="F48" s="7"/>
      <c r="G48" s="7"/>
    </row>
    <row r="49" spans="1:7" ht="15.75" x14ac:dyDescent="0.25">
      <c r="A49" s="5"/>
      <c r="B49" s="6"/>
      <c r="C49" s="40"/>
      <c r="D49" s="43"/>
      <c r="E49" s="50"/>
      <c r="F49" s="7"/>
      <c r="G49" s="7"/>
    </row>
  </sheetData>
  <mergeCells count="21">
    <mergeCell ref="A27:A28"/>
    <mergeCell ref="B18:B19"/>
    <mergeCell ref="A18:A19"/>
    <mergeCell ref="C34:F34"/>
    <mergeCell ref="C39:D39"/>
    <mergeCell ref="C46:G46"/>
    <mergeCell ref="C47:G47"/>
    <mergeCell ref="C19:F19"/>
    <mergeCell ref="C28:F28"/>
    <mergeCell ref="A1:G1"/>
    <mergeCell ref="A36:G36"/>
    <mergeCell ref="A37:B37"/>
    <mergeCell ref="A38:B38"/>
    <mergeCell ref="C45:G45"/>
    <mergeCell ref="C2:D2"/>
    <mergeCell ref="C3:D3"/>
    <mergeCell ref="C37:D37"/>
    <mergeCell ref="C38:D38"/>
    <mergeCell ref="C40:D40"/>
    <mergeCell ref="C41:D41"/>
    <mergeCell ref="B27:B28"/>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26" sqref="B26"/>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3" t="s">
        <v>63</v>
      </c>
      <c r="B1" s="73"/>
      <c r="C1" s="73"/>
      <c r="D1" s="73"/>
      <c r="E1" s="73"/>
      <c r="F1" s="73"/>
      <c r="G1" s="73"/>
    </row>
    <row r="2" spans="1:7" ht="15.75" customHeight="1" x14ac:dyDescent="0.25">
      <c r="A2" s="27" t="s">
        <v>0</v>
      </c>
      <c r="B2" s="28" t="s">
        <v>1</v>
      </c>
      <c r="C2" s="77" t="s">
        <v>2</v>
      </c>
      <c r="D2" s="77"/>
      <c r="E2" s="61" t="s">
        <v>3</v>
      </c>
      <c r="F2" s="61" t="s">
        <v>4</v>
      </c>
      <c r="G2" s="61" t="s">
        <v>5</v>
      </c>
    </row>
    <row r="3" spans="1:7" s="9" customFormat="1" ht="18.75" x14ac:dyDescent="0.3">
      <c r="A3" s="19" t="s">
        <v>36</v>
      </c>
      <c r="B3" s="19" t="s">
        <v>6</v>
      </c>
      <c r="C3" s="78"/>
      <c r="D3" s="78"/>
      <c r="E3" s="62"/>
      <c r="F3" s="19"/>
      <c r="G3" s="19"/>
    </row>
    <row r="4" spans="1:7" s="9" customFormat="1" ht="93.75" x14ac:dyDescent="0.3">
      <c r="A4" s="64">
        <v>1</v>
      </c>
      <c r="B4" s="18" t="s">
        <v>28</v>
      </c>
      <c r="C4" s="55">
        <v>40</v>
      </c>
      <c r="D4" s="56" t="s">
        <v>48</v>
      </c>
      <c r="E4" s="46">
        <v>1130</v>
      </c>
      <c r="F4" s="11" t="s">
        <v>29</v>
      </c>
      <c r="G4" s="12">
        <f>C4*E4</f>
        <v>45200</v>
      </c>
    </row>
    <row r="5" spans="1:7" s="9" customFormat="1" ht="75" x14ac:dyDescent="0.3">
      <c r="A5" s="64">
        <v>2</v>
      </c>
      <c r="B5" s="20" t="s">
        <v>53</v>
      </c>
      <c r="C5" s="38">
        <v>5</v>
      </c>
      <c r="D5" s="57" t="s">
        <v>48</v>
      </c>
      <c r="E5" s="46">
        <v>985</v>
      </c>
      <c r="F5" s="11" t="s">
        <v>29</v>
      </c>
      <c r="G5" s="12">
        <f t="shared" ref="G5:G19" si="0">C5*E5</f>
        <v>4925</v>
      </c>
    </row>
    <row r="6" spans="1:7" s="9" customFormat="1" ht="56.25" x14ac:dyDescent="0.3">
      <c r="A6" s="64">
        <v>3</v>
      </c>
      <c r="B6" s="20" t="s">
        <v>7</v>
      </c>
      <c r="C6" s="38">
        <v>6</v>
      </c>
      <c r="D6" s="57" t="s">
        <v>48</v>
      </c>
      <c r="E6" s="46">
        <v>916</v>
      </c>
      <c r="F6" s="11" t="s">
        <v>30</v>
      </c>
      <c r="G6" s="12">
        <f t="shared" si="0"/>
        <v>5496</v>
      </c>
    </row>
    <row r="7" spans="1:7" s="9" customFormat="1" ht="75" x14ac:dyDescent="0.3">
      <c r="A7" s="64">
        <v>4</v>
      </c>
      <c r="B7" s="20" t="s">
        <v>8</v>
      </c>
      <c r="C7" s="38">
        <v>2</v>
      </c>
      <c r="D7" s="57" t="s">
        <v>48</v>
      </c>
      <c r="E7" s="46">
        <v>2456</v>
      </c>
      <c r="F7" s="11" t="s">
        <v>30</v>
      </c>
      <c r="G7" s="12">
        <f t="shared" si="0"/>
        <v>4912</v>
      </c>
    </row>
    <row r="8" spans="1:7" s="9" customFormat="1" ht="75" x14ac:dyDescent="0.3">
      <c r="A8" s="64">
        <v>5</v>
      </c>
      <c r="B8" s="20" t="s">
        <v>9</v>
      </c>
      <c r="C8" s="38">
        <v>1</v>
      </c>
      <c r="D8" s="57" t="s">
        <v>48</v>
      </c>
      <c r="E8" s="46">
        <v>9261</v>
      </c>
      <c r="F8" s="11" t="s">
        <v>30</v>
      </c>
      <c r="G8" s="12">
        <f t="shared" si="0"/>
        <v>9261</v>
      </c>
    </row>
    <row r="9" spans="1:7" s="9" customFormat="1" ht="37.5" x14ac:dyDescent="0.3">
      <c r="A9" s="64">
        <v>6</v>
      </c>
      <c r="B9" s="20" t="s">
        <v>10</v>
      </c>
      <c r="C9" s="53">
        <v>40</v>
      </c>
      <c r="D9" s="42" t="s">
        <v>48</v>
      </c>
      <c r="E9" s="46">
        <v>54</v>
      </c>
      <c r="F9" s="11" t="s">
        <v>30</v>
      </c>
      <c r="G9" s="12">
        <f t="shared" si="0"/>
        <v>2160</v>
      </c>
    </row>
    <row r="10" spans="1:7" s="9" customFormat="1" ht="56.25" x14ac:dyDescent="0.3">
      <c r="A10" s="64">
        <v>7</v>
      </c>
      <c r="B10" s="20" t="s">
        <v>11</v>
      </c>
      <c r="C10" s="54">
        <v>5</v>
      </c>
      <c r="D10" s="45" t="s">
        <v>48</v>
      </c>
      <c r="E10" s="46">
        <v>83</v>
      </c>
      <c r="F10" s="11" t="s">
        <v>30</v>
      </c>
      <c r="G10" s="12">
        <f t="shared" si="0"/>
        <v>415</v>
      </c>
    </row>
    <row r="11" spans="1:7" s="9" customFormat="1" ht="56.25" x14ac:dyDescent="0.3">
      <c r="A11" s="64">
        <v>8</v>
      </c>
      <c r="B11" s="20" t="s">
        <v>52</v>
      </c>
      <c r="C11" s="38">
        <v>5</v>
      </c>
      <c r="D11" s="57" t="s">
        <v>48</v>
      </c>
      <c r="E11" s="46">
        <v>162</v>
      </c>
      <c r="F11" s="11" t="s">
        <v>30</v>
      </c>
      <c r="G11" s="12">
        <f t="shared" si="0"/>
        <v>810</v>
      </c>
    </row>
    <row r="12" spans="1:7" s="9" customFormat="1" ht="37.5" x14ac:dyDescent="0.3">
      <c r="A12" s="64">
        <v>9</v>
      </c>
      <c r="B12" s="20" t="s">
        <v>12</v>
      </c>
      <c r="C12" s="38">
        <v>8</v>
      </c>
      <c r="D12" s="57" t="s">
        <v>48</v>
      </c>
      <c r="E12" s="46">
        <v>72</v>
      </c>
      <c r="F12" s="11" t="s">
        <v>30</v>
      </c>
      <c r="G12" s="12">
        <f t="shared" si="0"/>
        <v>576</v>
      </c>
    </row>
    <row r="13" spans="1:7" s="9" customFormat="1" ht="93.75" x14ac:dyDescent="0.3">
      <c r="A13" s="64">
        <v>10</v>
      </c>
      <c r="B13" s="20" t="s">
        <v>54</v>
      </c>
      <c r="C13" s="38">
        <v>120</v>
      </c>
      <c r="D13" s="57" t="s">
        <v>49</v>
      </c>
      <c r="E13" s="46">
        <v>222</v>
      </c>
      <c r="F13" s="11" t="s">
        <v>31</v>
      </c>
      <c r="G13" s="12">
        <f t="shared" si="0"/>
        <v>26640</v>
      </c>
    </row>
    <row r="14" spans="1:7" s="9" customFormat="1" ht="156.75" customHeight="1" x14ac:dyDescent="0.3">
      <c r="A14" s="64">
        <v>11</v>
      </c>
      <c r="B14" s="20" t="s">
        <v>55</v>
      </c>
      <c r="C14" s="53">
        <v>20</v>
      </c>
      <c r="D14" s="42" t="s">
        <v>49</v>
      </c>
      <c r="E14" s="46">
        <v>341</v>
      </c>
      <c r="F14" s="11" t="s">
        <v>31</v>
      </c>
      <c r="G14" s="12">
        <f t="shared" si="0"/>
        <v>6820</v>
      </c>
    </row>
    <row r="15" spans="1:7" s="9" customFormat="1" ht="93" customHeight="1" x14ac:dyDescent="0.3">
      <c r="A15" s="64">
        <v>12</v>
      </c>
      <c r="B15" s="20" t="s">
        <v>13</v>
      </c>
      <c r="C15" s="38">
        <v>40</v>
      </c>
      <c r="D15" s="57" t="s">
        <v>49</v>
      </c>
      <c r="E15" s="46">
        <v>524</v>
      </c>
      <c r="F15" s="11" t="s">
        <v>31</v>
      </c>
      <c r="G15" s="12">
        <f t="shared" si="0"/>
        <v>20960</v>
      </c>
    </row>
    <row r="16" spans="1:7" s="9" customFormat="1" ht="59.25" customHeight="1" x14ac:dyDescent="0.3">
      <c r="A16" s="64">
        <v>13</v>
      </c>
      <c r="B16" s="20" t="s">
        <v>14</v>
      </c>
      <c r="C16" s="38">
        <v>8</v>
      </c>
      <c r="D16" s="57" t="s">
        <v>48</v>
      </c>
      <c r="E16" s="46">
        <v>3185</v>
      </c>
      <c r="F16" s="11" t="s">
        <v>30</v>
      </c>
      <c r="G16" s="12">
        <f t="shared" si="0"/>
        <v>25480</v>
      </c>
    </row>
    <row r="17" spans="1:9" s="9" customFormat="1" ht="95.25" customHeight="1" x14ac:dyDescent="0.3">
      <c r="A17" s="64">
        <v>14</v>
      </c>
      <c r="B17" s="20" t="s">
        <v>15</v>
      </c>
      <c r="C17" s="38">
        <v>40</v>
      </c>
      <c r="D17" s="57" t="s">
        <v>48</v>
      </c>
      <c r="E17" s="46">
        <v>70</v>
      </c>
      <c r="F17" s="11" t="s">
        <v>30</v>
      </c>
      <c r="G17" s="12">
        <f t="shared" si="0"/>
        <v>2800</v>
      </c>
    </row>
    <row r="18" spans="1:9" s="9" customFormat="1" ht="151.5" customHeight="1" x14ac:dyDescent="0.3">
      <c r="A18" s="64">
        <v>15</v>
      </c>
      <c r="B18" s="20" t="s">
        <v>56</v>
      </c>
      <c r="C18" s="38">
        <v>30</v>
      </c>
      <c r="D18" s="57" t="s">
        <v>49</v>
      </c>
      <c r="E18" s="46">
        <v>252</v>
      </c>
      <c r="F18" s="11" t="s">
        <v>31</v>
      </c>
      <c r="G18" s="12">
        <f t="shared" si="0"/>
        <v>7560</v>
      </c>
    </row>
    <row r="19" spans="1:9" s="9" customFormat="1" ht="129.75" customHeight="1" x14ac:dyDescent="0.3">
      <c r="A19" s="83">
        <v>16</v>
      </c>
      <c r="B19" s="82" t="s">
        <v>64</v>
      </c>
      <c r="C19" s="65">
        <v>8</v>
      </c>
      <c r="D19" s="57" t="s">
        <v>48</v>
      </c>
      <c r="E19" s="46">
        <v>800</v>
      </c>
      <c r="F19" s="11" t="s">
        <v>30</v>
      </c>
      <c r="G19" s="12">
        <f t="shared" si="0"/>
        <v>6400</v>
      </c>
      <c r="I19" s="26">
        <f>SUM(G4:G19)</f>
        <v>170415</v>
      </c>
    </row>
    <row r="20" spans="1:9" s="9" customFormat="1" ht="18.75" x14ac:dyDescent="0.3">
      <c r="A20" s="83"/>
      <c r="B20" s="82"/>
      <c r="C20" s="72" t="s">
        <v>62</v>
      </c>
      <c r="D20" s="72"/>
      <c r="E20" s="72"/>
      <c r="F20" s="72"/>
      <c r="G20" s="66">
        <f>I19</f>
        <v>170415</v>
      </c>
    </row>
    <row r="21" spans="1:9" s="9" customFormat="1" ht="18.75" x14ac:dyDescent="0.3">
      <c r="A21" s="13"/>
      <c r="B21" s="14"/>
      <c r="C21" s="60"/>
      <c r="D21" s="60"/>
      <c r="E21" s="60"/>
      <c r="F21" s="60"/>
    </row>
    <row r="22" spans="1:9" s="9" customFormat="1" ht="18.75" x14ac:dyDescent="0.3">
      <c r="A22" s="13"/>
      <c r="B22" s="14"/>
      <c r="C22" s="60"/>
      <c r="D22" s="60"/>
      <c r="E22" s="60"/>
      <c r="F22" s="60"/>
    </row>
    <row r="23" spans="1:9" s="9" customFormat="1" ht="18.75" x14ac:dyDescent="0.3">
      <c r="A23" s="15" t="s">
        <v>35</v>
      </c>
      <c r="B23" s="16" t="s">
        <v>17</v>
      </c>
      <c r="C23" s="39"/>
      <c r="D23" s="52"/>
      <c r="E23" s="47"/>
      <c r="F23" s="17"/>
      <c r="G23" s="4"/>
    </row>
    <row r="24" spans="1:9" s="9" customFormat="1" ht="37.5" x14ac:dyDescent="0.3">
      <c r="A24" s="64">
        <v>1</v>
      </c>
      <c r="B24" s="20" t="s">
        <v>18</v>
      </c>
      <c r="C24" s="38">
        <v>32</v>
      </c>
      <c r="D24" s="57" t="s">
        <v>48</v>
      </c>
      <c r="E24" s="46">
        <v>497</v>
      </c>
      <c r="F24" s="11" t="s">
        <v>32</v>
      </c>
      <c r="G24" s="21">
        <f>C24*E24</f>
        <v>15904</v>
      </c>
    </row>
    <row r="25" spans="1:9" s="9" customFormat="1" ht="75" x14ac:dyDescent="0.3">
      <c r="A25" s="64">
        <v>2</v>
      </c>
      <c r="B25" s="20" t="s">
        <v>65</v>
      </c>
      <c r="C25" s="38">
        <v>3</v>
      </c>
      <c r="D25" s="57" t="s">
        <v>50</v>
      </c>
      <c r="E25" s="48">
        <v>1426.33</v>
      </c>
      <c r="F25" s="11" t="s">
        <v>33</v>
      </c>
      <c r="G25" s="21">
        <f t="shared" ref="G25:G28" si="1">C25*E25</f>
        <v>4278.99</v>
      </c>
    </row>
    <row r="26" spans="1:9" s="9" customFormat="1" ht="75" x14ac:dyDescent="0.3">
      <c r="A26" s="64">
        <v>3</v>
      </c>
      <c r="B26" s="20" t="s">
        <v>57</v>
      </c>
      <c r="C26" s="38">
        <v>8</v>
      </c>
      <c r="D26" s="57" t="s">
        <v>48</v>
      </c>
      <c r="E26" s="49">
        <v>124.3</v>
      </c>
      <c r="F26" s="11" t="s">
        <v>32</v>
      </c>
      <c r="G26" s="12">
        <f t="shared" si="1"/>
        <v>994.4</v>
      </c>
    </row>
    <row r="27" spans="1:9" s="9" customFormat="1" ht="75" x14ac:dyDescent="0.3">
      <c r="A27" s="64">
        <v>4</v>
      </c>
      <c r="B27" s="20" t="s">
        <v>20</v>
      </c>
      <c r="C27" s="38">
        <v>10</v>
      </c>
      <c r="D27" s="57" t="s">
        <v>48</v>
      </c>
      <c r="E27" s="46">
        <v>497</v>
      </c>
      <c r="F27" s="11" t="s">
        <v>32</v>
      </c>
      <c r="G27" s="21">
        <f t="shared" si="1"/>
        <v>4970</v>
      </c>
    </row>
    <row r="28" spans="1:9" s="9" customFormat="1" ht="18.75" x14ac:dyDescent="0.3">
      <c r="A28" s="83">
        <v>5</v>
      </c>
      <c r="B28" s="82" t="s">
        <v>61</v>
      </c>
      <c r="C28" s="38">
        <v>1</v>
      </c>
      <c r="D28" s="57" t="s">
        <v>48</v>
      </c>
      <c r="E28" s="49">
        <v>3610</v>
      </c>
      <c r="F28" s="11" t="s">
        <v>32</v>
      </c>
      <c r="G28" s="21">
        <f t="shared" si="1"/>
        <v>3610</v>
      </c>
    </row>
    <row r="29" spans="1:9" ht="18.75" x14ac:dyDescent="0.3">
      <c r="A29" s="83"/>
      <c r="B29" s="82"/>
      <c r="C29" s="72" t="s">
        <v>60</v>
      </c>
      <c r="D29" s="72"/>
      <c r="E29" s="72"/>
      <c r="F29" s="72"/>
      <c r="G29" s="63">
        <f>I29</f>
        <v>29757.39</v>
      </c>
      <c r="I29" s="26">
        <f>SUM(G24:G28)</f>
        <v>29757.39</v>
      </c>
    </row>
    <row r="30" spans="1:9" ht="15.75" customHeight="1" x14ac:dyDescent="0.25">
      <c r="A30" s="84" t="s">
        <v>59</v>
      </c>
      <c r="B30" s="84"/>
      <c r="C30" s="84"/>
      <c r="D30" s="84"/>
      <c r="E30" s="84"/>
      <c r="F30" s="84"/>
      <c r="G30" s="84"/>
    </row>
    <row r="31" spans="1:9" x14ac:dyDescent="0.25">
      <c r="A31" s="84"/>
      <c r="B31" s="84"/>
      <c r="C31" s="84"/>
      <c r="D31" s="84"/>
      <c r="E31" s="84"/>
      <c r="F31" s="84"/>
      <c r="G31" s="84"/>
    </row>
    <row r="32" spans="1:9" ht="15.75" x14ac:dyDescent="0.25">
      <c r="A32" s="5"/>
      <c r="B32" s="6"/>
      <c r="C32" s="40"/>
      <c r="D32" s="43"/>
      <c r="E32" s="50"/>
      <c r="F32" s="7"/>
      <c r="G32" s="7"/>
    </row>
    <row r="33" spans="1:7" ht="15.75" x14ac:dyDescent="0.25">
      <c r="A33" s="74" t="s">
        <v>21</v>
      </c>
      <c r="B33" s="75"/>
      <c r="C33" s="75"/>
      <c r="D33" s="75"/>
      <c r="E33" s="75"/>
      <c r="F33" s="75"/>
      <c r="G33" s="75"/>
    </row>
    <row r="34" spans="1:7" ht="15.75" x14ac:dyDescent="0.25">
      <c r="A34" s="76" t="s">
        <v>22</v>
      </c>
      <c r="B34" s="76"/>
      <c r="C34" s="79">
        <f>I19</f>
        <v>170415</v>
      </c>
      <c r="D34" s="79"/>
      <c r="E34" s="34"/>
      <c r="F34" s="23"/>
      <c r="G34" s="23"/>
    </row>
    <row r="35" spans="1:7" ht="15.75" x14ac:dyDescent="0.25">
      <c r="A35" s="76" t="s">
        <v>23</v>
      </c>
      <c r="B35" s="76"/>
      <c r="C35" s="80">
        <f>I29</f>
        <v>29757.39</v>
      </c>
      <c r="D35" s="80"/>
      <c r="E35" s="34"/>
      <c r="F35" s="23"/>
      <c r="G35" s="23"/>
    </row>
    <row r="36" spans="1:7" ht="15.75" x14ac:dyDescent="0.25">
      <c r="A36" s="33"/>
      <c r="B36" s="25" t="s">
        <v>34</v>
      </c>
      <c r="C36" s="80">
        <f>C34+C35</f>
        <v>200172.39</v>
      </c>
      <c r="D36" s="80"/>
      <c r="E36" s="34"/>
      <c r="F36" s="23"/>
      <c r="G36" s="23"/>
    </row>
    <row r="37" spans="1:7" ht="15.75" x14ac:dyDescent="0.25">
      <c r="A37" s="33"/>
      <c r="B37" s="25" t="s">
        <v>51</v>
      </c>
      <c r="C37" s="81">
        <f>'01'!C41:D41</f>
        <v>500000</v>
      </c>
      <c r="D37" s="81"/>
      <c r="E37" s="34"/>
      <c r="F37" s="23"/>
      <c r="G37" s="23"/>
    </row>
    <row r="38" spans="1:7" ht="15.75" x14ac:dyDescent="0.25">
      <c r="A38" s="5"/>
      <c r="B38" s="6"/>
      <c r="C38" s="40"/>
      <c r="D38" s="43"/>
      <c r="E38" s="50"/>
      <c r="F38" s="7"/>
      <c r="G38" s="7"/>
    </row>
    <row r="39" spans="1:7" ht="15.75" x14ac:dyDescent="0.25">
      <c r="A39" s="5"/>
      <c r="B39" s="6"/>
      <c r="C39" s="40"/>
      <c r="D39" s="43"/>
      <c r="E39" s="50"/>
      <c r="F39" s="7"/>
      <c r="G39" s="7"/>
    </row>
    <row r="40" spans="1:7" ht="15.75" x14ac:dyDescent="0.25">
      <c r="A40" s="5"/>
      <c r="B40" s="6"/>
      <c r="C40" s="40"/>
      <c r="D40" s="43"/>
      <c r="E40" s="50"/>
      <c r="F40" s="7"/>
      <c r="G40" s="7"/>
    </row>
    <row r="41" spans="1:7" ht="15.75" x14ac:dyDescent="0.25">
      <c r="A41" s="5"/>
      <c r="B41" s="22"/>
      <c r="C41" s="71" t="s">
        <v>46</v>
      </c>
      <c r="D41" s="71"/>
      <c r="E41" s="71"/>
      <c r="F41" s="71"/>
      <c r="G41" s="71"/>
    </row>
    <row r="42" spans="1:7" ht="15.75" x14ac:dyDescent="0.25">
      <c r="A42" s="5"/>
      <c r="B42" s="22"/>
      <c r="C42" s="71" t="s">
        <v>47</v>
      </c>
      <c r="D42" s="71"/>
      <c r="E42" s="71"/>
      <c r="F42" s="71"/>
      <c r="G42" s="71"/>
    </row>
    <row r="43" spans="1:7" ht="15.75" x14ac:dyDescent="0.25">
      <c r="A43" s="5"/>
      <c r="B43" s="22"/>
      <c r="C43" s="71" t="s">
        <v>27</v>
      </c>
      <c r="D43" s="71"/>
      <c r="E43" s="71"/>
      <c r="F43" s="71"/>
      <c r="G43" s="71"/>
    </row>
    <row r="44" spans="1:7" ht="15.75" x14ac:dyDescent="0.25">
      <c r="A44" s="5"/>
      <c r="B44" s="6"/>
      <c r="C44" s="40"/>
      <c r="D44" s="43"/>
      <c r="E44" s="50"/>
      <c r="F44" s="7"/>
      <c r="G44" s="7"/>
    </row>
    <row r="45" spans="1:7" ht="15.75" x14ac:dyDescent="0.25">
      <c r="A45" s="5"/>
      <c r="B45" s="6"/>
      <c r="C45" s="40"/>
      <c r="D45" s="43"/>
      <c r="E45" s="50"/>
      <c r="F45" s="7"/>
      <c r="G45" s="7"/>
    </row>
  </sheetData>
  <mergeCells count="20">
    <mergeCell ref="A30:G31"/>
    <mergeCell ref="C42:G42"/>
    <mergeCell ref="C43:G43"/>
    <mergeCell ref="C35:D35"/>
    <mergeCell ref="C36:D36"/>
    <mergeCell ref="C37:D37"/>
    <mergeCell ref="A33:G33"/>
    <mergeCell ref="A34:B34"/>
    <mergeCell ref="C34:D34"/>
    <mergeCell ref="A35:B35"/>
    <mergeCell ref="C41:G41"/>
    <mergeCell ref="A28:A29"/>
    <mergeCell ref="B28:B29"/>
    <mergeCell ref="C29:F29"/>
    <mergeCell ref="A1:G1"/>
    <mergeCell ref="C2:D2"/>
    <mergeCell ref="C3:D3"/>
    <mergeCell ref="C20:F20"/>
    <mergeCell ref="A19:A20"/>
    <mergeCell ref="B19:B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6" sqref="F6"/>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0" t="s">
        <v>37</v>
      </c>
      <c r="B4" s="30"/>
      <c r="C4" s="30"/>
      <c r="D4" s="30"/>
      <c r="E4" s="30"/>
      <c r="F4" s="30"/>
      <c r="G4" s="30"/>
      <c r="H4" s="30"/>
      <c r="I4" s="30"/>
    </row>
    <row r="5" spans="1:10" ht="18.75" x14ac:dyDescent="0.3">
      <c r="A5" s="30"/>
      <c r="B5" s="30"/>
      <c r="C5" s="30"/>
      <c r="D5" s="30"/>
      <c r="E5" s="30"/>
      <c r="F5" s="30"/>
      <c r="G5" s="30"/>
      <c r="H5" s="30"/>
      <c r="I5" s="30"/>
    </row>
    <row r="6" spans="1:10" ht="18.75" x14ac:dyDescent="0.3">
      <c r="A6" s="30" t="s">
        <v>38</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39</v>
      </c>
      <c r="B8" s="30"/>
      <c r="C8" s="30"/>
      <c r="D8" s="86" t="str">
        <f>'01'!$A$1</f>
        <v xml:space="preserve">ESTIMATE FOR REHABILITATION WORK OF RED CRESCENT HOSPITAL AT DISTRICT KHAIRPUR </v>
      </c>
      <c r="E8" s="86"/>
      <c r="F8" s="86"/>
      <c r="G8" s="86"/>
      <c r="H8" s="86"/>
      <c r="I8" s="86"/>
      <c r="J8" s="86"/>
    </row>
    <row r="9" spans="1:10" ht="18.75" x14ac:dyDescent="0.3">
      <c r="A9" s="30"/>
      <c r="B9" s="30"/>
      <c r="C9" s="30"/>
      <c r="D9" s="86"/>
      <c r="E9" s="86"/>
      <c r="F9" s="86"/>
      <c r="G9" s="86"/>
      <c r="H9" s="86"/>
      <c r="I9" s="86"/>
      <c r="J9" s="86"/>
    </row>
    <row r="10" spans="1:10" ht="18.75" x14ac:dyDescent="0.3">
      <c r="A10" s="30"/>
      <c r="B10" s="30"/>
      <c r="C10" s="30"/>
      <c r="D10" s="86"/>
      <c r="E10" s="86"/>
      <c r="F10" s="86"/>
      <c r="G10" s="86"/>
      <c r="H10" s="86"/>
      <c r="I10" s="86"/>
      <c r="J10" s="86"/>
    </row>
    <row r="11" spans="1:10" ht="18.75" x14ac:dyDescent="0.3">
      <c r="A11" s="30" t="s">
        <v>41</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40</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76" t="s">
        <v>42</v>
      </c>
      <c r="C18" s="76"/>
      <c r="D18" s="76"/>
      <c r="E18" s="76"/>
      <c r="F18" s="76"/>
      <c r="G18" s="76"/>
      <c r="H18" s="76"/>
      <c r="I18" s="76"/>
      <c r="J18" s="76"/>
    </row>
    <row r="19" spans="1:10" s="8" customFormat="1" ht="15.75" x14ac:dyDescent="0.25">
      <c r="A19" s="85" t="s">
        <v>43</v>
      </c>
      <c r="B19" s="85"/>
      <c r="C19" s="85"/>
      <c r="D19" s="85"/>
      <c r="E19" s="85"/>
      <c r="F19" s="85"/>
      <c r="G19" s="85"/>
      <c r="H19" s="85"/>
      <c r="I19" s="85"/>
      <c r="J19" s="85"/>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58</v>
      </c>
      <c r="G24" s="30"/>
      <c r="H24" s="59">
        <f>'01 (2)'!$C$37</f>
        <v>500000</v>
      </c>
      <c r="I24" s="30"/>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2016-08-01T11:25:41Z</cp:lastPrinted>
  <dcterms:created xsi:type="dcterms:W3CDTF">2016-03-07T08:54:42Z</dcterms:created>
  <dcterms:modified xsi:type="dcterms:W3CDTF">2016-08-01T11:30:50Z</dcterms:modified>
</cp:coreProperties>
</file>