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4" i="5"/>
  <c r="G4" i="5"/>
  <c r="C5" i="5"/>
  <c r="G5" i="5"/>
  <c r="C6" i="5"/>
  <c r="G6" i="5"/>
  <c r="C7" i="5"/>
  <c r="G7" i="5"/>
  <c r="C8" i="5"/>
  <c r="G8" i="5"/>
  <c r="C9" i="5"/>
  <c r="G9" i="5"/>
  <c r="C10" i="5"/>
  <c r="G10" i="5"/>
  <c r="C11" i="5"/>
  <c r="G11" i="5"/>
  <c r="C12" i="5"/>
  <c r="G12" i="5"/>
  <c r="C13" i="5"/>
  <c r="G13" i="5"/>
  <c r="G18" i="1"/>
  <c r="G17" i="1"/>
  <c r="C24" i="5" l="1"/>
  <c r="C25" i="5"/>
  <c r="C26" i="5"/>
  <c r="C27" i="5"/>
  <c r="C28" i="5"/>
  <c r="C37" i="5"/>
  <c r="H24" i="2" s="1"/>
  <c r="C14" i="5"/>
  <c r="C15" i="5"/>
  <c r="C16" i="5"/>
  <c r="C17" i="5"/>
  <c r="C18" i="5"/>
  <c r="C19" i="5"/>
  <c r="G28" i="5" l="1"/>
  <c r="G27" i="5"/>
  <c r="G26" i="5"/>
  <c r="G25" i="5"/>
  <c r="G24" i="5"/>
  <c r="G19" i="5"/>
  <c r="G18" i="5"/>
  <c r="G17" i="5"/>
  <c r="G16" i="5"/>
  <c r="G15" i="5"/>
  <c r="G14" i="5"/>
  <c r="G25" i="1"/>
  <c r="G26" i="1"/>
  <c r="G27" i="1"/>
  <c r="G24" i="1"/>
  <c r="G14" i="1"/>
  <c r="G15" i="1"/>
  <c r="G16" i="1"/>
  <c r="G19" i="1"/>
  <c r="G5" i="1"/>
  <c r="G6" i="1"/>
  <c r="G7" i="1"/>
  <c r="G8" i="1"/>
  <c r="G9" i="1"/>
  <c r="G10" i="1"/>
  <c r="G11" i="1"/>
  <c r="G12" i="1"/>
  <c r="G13" i="1"/>
  <c r="G4" i="1"/>
  <c r="I29" i="5" l="1"/>
  <c r="C35" i="5" s="1"/>
  <c r="I19" i="5"/>
  <c r="C34" i="5" s="1"/>
  <c r="I28" i="1"/>
  <c r="I19" i="1"/>
  <c r="C36" i="5" l="1"/>
</calcChain>
</file>

<file path=xl/sharedStrings.xml><?xml version="1.0" encoding="utf-8"?>
<sst xmlns="http://schemas.openxmlformats.org/spreadsheetml/2006/main" count="188" uniqueCount="76">
  <si>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</si>
  <si>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</si>
  <si>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</si>
  <si>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</si>
  <si>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</si>
  <si>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</si>
  <si>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</si>
  <si>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</si>
  <si>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</si>
  <si>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</si>
  <si>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</si>
  <si>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</si>
  <si>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</si>
  <si>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</si>
  <si>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</si>
  <si>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</si>
  <si>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</si>
  <si>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</si>
  <si>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</si>
  <si>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</si>
  <si>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</si>
  <si>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</si>
  <si>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</si>
  <si>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</si>
  <si>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</si>
  <si>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</si>
  <si>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</si>
  <si>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</si>
  <si>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</si>
  <si>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</si>
  <si>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</si>
  <si>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</si>
  <si>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</si>
  <si>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</si>
  <si>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</si>
  <si>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</si>
  <si>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</si>
  <si>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</si>
  <si>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</si>
  <si>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</si>
  <si>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</si>
  <si>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</si>
  <si>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</si>
  <si>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</si>
  <si>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</si>
  <si>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</si>
  <si>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</si>
  <si>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</si>
  <si>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</si>
  <si>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</si>
  <si>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</si>
  <si>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</si>
  <si>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</si>
  <si>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</si>
  <si>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</si>
  <si>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</si>
  <si>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</si>
  <si>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</si>
  <si>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</si>
  <si>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</si>
  <si>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</si>
  <si>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</si>
  <si>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REMAINING WORK DARGAH SYED SHAHNSHAH SHAH MOHARO SAIN AT VILLAGE KHANPUR NEAR KHAIRPUR BYPASS TALUKA KHAIRPUR   (ELECTRICFICATION)</t>
  </si>
  <si>
    <t xml:space="preserve">Providing and laying (Main or Sub Main ) Pvc insulated with size 2-7/052 copper conductorin 3/4 dia pvc conduit recessed in the wall or Columns as required (S.I NO:13 P.NO:02) </t>
  </si>
  <si>
    <t>P.mtr</t>
  </si>
  <si>
    <t>Providing and fixing of Street light 250 watts (Son-T having IP 65 classification 250 watts lamps chock copacitor and internal wiring complete all respect at the hight with the hydraulic crain is per side requirement (S.I.No:162 P.no:25</t>
  </si>
  <si>
    <t>P.no</t>
  </si>
  <si>
    <t>Part "C" Shedule Items 2004</t>
  </si>
  <si>
    <t>Each</t>
  </si>
  <si>
    <t>CC foundation of 20' long pole ratio 1:2:4: (RA pass by chief Engineer Building Hyderabad)</t>
  </si>
  <si>
    <t>S/F ancher bolts fixing in c.c foundation for pole (RA pass by chief Engineer Building Hyderabad)</t>
  </si>
  <si>
    <t xml:space="preserve">P/F Tublar Pole 20 long 10x5x55x4x5x3 complete with socket duly walded and mild steel of 18x18 3/4' duly walded with overlab etc complete (RA pass by chief Engineer Building hyderabad) </t>
  </si>
  <si>
    <t>Colouring of pole with paint with silver paint two coats. (RA pass by chief Engineer Building Hyderabad)</t>
  </si>
  <si>
    <t>2) Part "B" Total Rs:</t>
  </si>
  <si>
    <t>3) Part "C" Total Rs:</t>
  </si>
  <si>
    <t>ESTIMATE FOR CONSTRUCTOIN OF COMPOUND WALL FOR EIDGAH / IMAM BARGAH AT KOT DIJI TALUKA KOT 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</si>
</sst>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s>
  <cellStyleXfs count="1">
    <xf numFmtId="0" fontId="0" fillId="0" borderId="0"/>
  </cellStyleXfs>
  <cellXfs count="96">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2" fillId="0" borderId="7" xfId="0" applyFont="1" applyBorder="1" applyAlignment="1">
      <alignment horizontal="center"/>
    </xf>
    <xf numFmtId="0" fontId="2" fillId="0" borderId="9" xfId="0" applyFont="1" applyBorder="1" applyAlignment="1">
      <alignment horizontal="center"/>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2" fillId="0" borderId="0" xfId="0" applyFont="1" applyBorder="1" applyAlignment="1">
      <alignment horizontal="center" vertical="center"/>
    </xf>
    <xf numFmtId="0" fontId="0" fillId="0" borderId="0" xfId="0" applyFont="1"/>
    <xf numFmtId="1" fontId="2" fillId="0" borderId="0" xfId="0" applyNumberFormat="1" applyFont="1" applyBorder="1" applyAlignment="1">
      <alignment horizontal="left"/>
    </xf>
    <xf numFmtId="0" fontId="2" fillId="0" borderId="0" xfId="0" applyFont="1" applyBorder="1" applyAlignment="1">
      <alignment horizontal="left"/>
    </xf>
    <xf numFmtId="0" fontId="4" fillId="0" borderId="1" xfId="0" applyFont="1" applyBorder="1" applyAlignment="1">
      <alignment horizontal="center" vertical="top"/>
    </xf>
    <xf numFmtId="0" fontId="4" fillId="0" borderId="1" xfId="0" applyFont="1" applyBorder="1" applyAlignment="1">
      <alignment wrapText="1"/>
    </xf>
    <xf numFmtId="0" fontId="0" fillId="0" borderId="1" xfId="0" applyFont="1" applyBorder="1" applyAlignment="1">
      <alignment vertical="center"/>
    </xf>
    <xf numFmtId="0" fontId="4" fillId="0" borderId="1" xfId="0" applyFont="1" applyBorder="1" applyAlignment="1">
      <alignment vertical="top" wrapText="1"/>
    </xf>
    <xf numFmtId="0" fontId="4" fillId="0" borderId="0" xfId="0" applyFont="1" applyBorder="1" applyAlignment="1">
      <alignment horizontal="center" vertical="top"/>
    </xf>
    <xf numFmtId="0" fontId="4" fillId="0" borderId="0" xfId="0" applyFont="1" applyBorder="1" applyAlignment="1">
      <alignment vertical="top" wrapText="1"/>
    </xf>
    <xf numFmtId="0" fontId="0" fillId="0" borderId="0" xfId="0" applyFont="1" applyBorder="1" applyAlignment="1">
      <alignment vertical="center"/>
    </xf>
    <xf numFmtId="3" fontId="6" fillId="0" borderId="11"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26</xdr:row>
      <xdr:rowOff>1143000</xdr:rowOff>
    </xdr:from>
    <xdr:to>
      <xdr:col>6</xdr:col>
      <xdr:colOff>806823</xdr:colOff>
      <xdr:row>26</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35981</a:t>
          </a:r>
          <a:r>
            <a:rPr lang="en-US"/>
            <a:t> </a:t>
          </a:r>
          <a:endParaRPr lang="en-US" sz="1400"/>
        </a:p>
      </xdr:txBody>
    </xdr:sp>
    <xdr:clientData/>
  </xdr:twoCellAnchor>
  <xdr:twoCellAnchor>
    <xdr:from>
      <xdr:col>2</xdr:col>
      <xdr:colOff>33131</xdr:colOff>
      <xdr:row>18</xdr:row>
      <xdr:rowOff>1134717</xdr:rowOff>
    </xdr:from>
    <xdr:to>
      <xdr:col>6</xdr:col>
      <xdr:colOff>839954</xdr:colOff>
      <xdr:row>18</xdr:row>
      <xdr:rowOff>1442447</xdr:rowOff>
    </xdr:to>
    <xdr:sp macro="" textlink="">
      <xdr:nvSpPr>
        <xdr:cNvPr id="4" name="TextBox 3"/>
        <xdr:cNvSpPr txBox="1"/>
      </xdr:nvSpPr>
      <xdr:spPr>
        <a:xfrm>
          <a:off x="3867979" y="17807608"/>
          <a:ext cx="2993432"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402337</a:t>
          </a:r>
          <a:endParaRPr lang="en-US" sz="1400"/>
        </a:p>
      </xdr:txBody>
    </xdr:sp>
    <xdr:clientData/>
  </xdr:twoCellAnchor>
  <xdr:twoCellAnchor>
    <xdr:from>
      <xdr:col>2</xdr:col>
      <xdr:colOff>0</xdr:colOff>
      <xdr:row>32</xdr:row>
      <xdr:rowOff>695739</xdr:rowOff>
    </xdr:from>
    <xdr:to>
      <xdr:col>6</xdr:col>
      <xdr:colOff>806823</xdr:colOff>
      <xdr:row>32</xdr:row>
      <xdr:rowOff>1003469</xdr:rowOff>
    </xdr:to>
    <xdr:sp macro="" textlink="">
      <xdr:nvSpPr>
        <xdr:cNvPr id="5" name="TextBox 4"/>
        <xdr:cNvSpPr txBox="1"/>
      </xdr:nvSpPr>
      <xdr:spPr>
        <a:xfrm>
          <a:off x="3834848" y="27481696"/>
          <a:ext cx="2993432"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"C" Total Amount                  </a:t>
          </a:r>
          <a:r>
            <a:rPr lang="en-US" sz="1100" b="1" i="0" u="none" strike="noStrike">
              <a:solidFill>
                <a:schemeClr val="dk1"/>
              </a:solidFill>
              <a:effectLst/>
              <a:latin typeface="+mn-lt"/>
              <a:ea typeface="+mn-ea"/>
              <a:cs typeface="+mn-cs"/>
            </a:rPr>
            <a:t>76482</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topLeftCell="A37" zoomScale="115" zoomScaleNormal="100" zoomScalePageLayoutView="115" workbookViewId="0">
      <selection activeCell="C40" sqref="C40:D40"/>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75</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60</v>
      </c>
      <c r="D4" s="58" t="s">
        <v>49</v>
      </c>
      <c r="E4" s="48">
        <v>1130</v>
      </c>
      <c r="F4" s="13" t="s">
        <v>30</v>
      </c>
      <c r="G4" s="14">
        <f>C4*E4</f>
        <v>67800</v>
      </c>
    </row>
    <row r="5" spans="1:7" s="11" customFormat="1" ht="75" x14ac:dyDescent="0.3">
      <c r="A5" s="12">
        <v>2</v>
      </c>
      <c r="B5" s="22" t="s">
        <v>54</v>
      </c>
      <c r="C5" s="40">
        <v>8</v>
      </c>
      <c r="D5" s="59" t="s">
        <v>49</v>
      </c>
      <c r="E5" s="48">
        <v>985</v>
      </c>
      <c r="F5" s="13" t="s">
        <v>30</v>
      </c>
      <c r="G5" s="14">
        <f t="shared" ref="G5:G19" si="0">C5*E5</f>
        <v>7880</v>
      </c>
    </row>
    <row r="6" spans="1:7" s="11" customFormat="1" ht="56.25" x14ac:dyDescent="0.3">
      <c r="A6" s="12">
        <v>3</v>
      </c>
      <c r="B6" s="22" t="s">
        <v>7</v>
      </c>
      <c r="C6" s="40">
        <v>8</v>
      </c>
      <c r="D6" s="59" t="s">
        <v>49</v>
      </c>
      <c r="E6" s="48">
        <v>916</v>
      </c>
      <c r="F6" s="13" t="s">
        <v>31</v>
      </c>
      <c r="G6" s="14">
        <f t="shared" si="0"/>
        <v>7328</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60</v>
      </c>
      <c r="D9" s="44" t="s">
        <v>49</v>
      </c>
      <c r="E9" s="48">
        <v>54</v>
      </c>
      <c r="F9" s="13" t="s">
        <v>31</v>
      </c>
      <c r="G9" s="14">
        <f t="shared" si="0"/>
        <v>3240</v>
      </c>
    </row>
    <row r="10" spans="1:7" s="11" customFormat="1" ht="56.25" x14ac:dyDescent="0.3">
      <c r="A10" s="12">
        <v>7</v>
      </c>
      <c r="B10" s="22" t="s">
        <v>11</v>
      </c>
      <c r="C10" s="56">
        <v>8</v>
      </c>
      <c r="D10" s="47" t="s">
        <v>49</v>
      </c>
      <c r="E10" s="48">
        <v>83</v>
      </c>
      <c r="F10" s="13" t="s">
        <v>31</v>
      </c>
      <c r="G10" s="14">
        <f t="shared" si="0"/>
        <v>664</v>
      </c>
    </row>
    <row r="11" spans="1:7" s="11" customFormat="1" ht="56.25" x14ac:dyDescent="0.3">
      <c r="A11" s="12">
        <v>8</v>
      </c>
      <c r="B11" s="22" t="s">
        <v>53</v>
      </c>
      <c r="C11" s="40">
        <v>4</v>
      </c>
      <c r="D11" s="59" t="s">
        <v>49</v>
      </c>
      <c r="E11" s="48">
        <v>162</v>
      </c>
      <c r="F11" s="13" t="s">
        <v>31</v>
      </c>
      <c r="G11" s="14">
        <f t="shared" si="0"/>
        <v>648</v>
      </c>
    </row>
    <row r="12" spans="1:7" s="11" customFormat="1" ht="37.5" x14ac:dyDescent="0.3">
      <c r="A12" s="12">
        <v>9</v>
      </c>
      <c r="B12" s="22" t="s">
        <v>12</v>
      </c>
      <c r="C12" s="40">
        <v>8</v>
      </c>
      <c r="D12" s="59" t="s">
        <v>49</v>
      </c>
      <c r="E12" s="48">
        <v>72</v>
      </c>
      <c r="F12" s="13" t="s">
        <v>31</v>
      </c>
      <c r="G12" s="14">
        <f t="shared" si="0"/>
        <v>576</v>
      </c>
    </row>
    <row r="13" spans="1:7" s="11" customFormat="1" ht="93.75" x14ac:dyDescent="0.3">
      <c r="A13" s="12">
        <v>10</v>
      </c>
      <c r="B13" s="22" t="s">
        <v>55</v>
      </c>
      <c r="C13" s="40">
        <v>400</v>
      </c>
      <c r="D13" s="59" t="s">
        <v>50</v>
      </c>
      <c r="E13" s="48">
        <v>222</v>
      </c>
      <c r="F13" s="13" t="s">
        <v>32</v>
      </c>
      <c r="G13" s="14">
        <f t="shared" si="0"/>
        <v>88800</v>
      </c>
    </row>
    <row r="14" spans="1:7" s="11" customFormat="1" ht="59.25" customHeight="1" x14ac:dyDescent="0.3">
      <c r="A14" s="12">
        <v>11</v>
      </c>
      <c r="B14" s="22" t="s">
        <v>14</v>
      </c>
      <c r="C14" s="40">
        <v>20</v>
      </c>
      <c r="D14" s="59" t="s">
        <v>49</v>
      </c>
      <c r="E14" s="48">
        <v>3185</v>
      </c>
      <c r="F14" s="13" t="s">
        <v>31</v>
      </c>
      <c r="G14" s="14">
        <f t="shared" si="0"/>
        <v>63700</v>
      </c>
    </row>
    <row r="15" spans="1:7" s="11" customFormat="1" ht="47.25" customHeight="1" x14ac:dyDescent="0.3">
      <c r="A15" s="12">
        <v>12</v>
      </c>
      <c r="B15" s="22" t="s">
        <v>15</v>
      </c>
      <c r="C15" s="40">
        <v>26</v>
      </c>
      <c r="D15" s="59" t="s">
        <v>49</v>
      </c>
      <c r="E15" s="48">
        <v>70</v>
      </c>
      <c r="F15" s="13" t="s">
        <v>31</v>
      </c>
      <c r="G15" s="14">
        <f t="shared" si="0"/>
        <v>1820</v>
      </c>
    </row>
    <row r="16" spans="1:7" s="11" customFormat="1" ht="151.5" customHeight="1" x14ac:dyDescent="0.3">
      <c r="A16" s="12">
        <v>13</v>
      </c>
      <c r="B16" s="22" t="s">
        <v>57</v>
      </c>
      <c r="C16" s="40">
        <v>100</v>
      </c>
      <c r="D16" s="59" t="s">
        <v>50</v>
      </c>
      <c r="E16" s="48">
        <v>252</v>
      </c>
      <c r="F16" s="13" t="s">
        <v>32</v>
      </c>
      <c r="G16" s="14">
        <f t="shared" si="0"/>
        <v>25200</v>
      </c>
    </row>
    <row r="17" spans="1:9" s="11" customFormat="1" ht="151.5" customHeight="1" x14ac:dyDescent="0.3">
      <c r="A17" s="12">
        <v>14</v>
      </c>
      <c r="B17" s="22" t="s">
        <v>63</v>
      </c>
      <c r="C17" s="40">
        <v>120</v>
      </c>
      <c r="D17" s="59" t="s">
        <v>50</v>
      </c>
      <c r="E17" s="48">
        <v>463</v>
      </c>
      <c r="F17" s="13" t="s">
        <v>64</v>
      </c>
      <c r="G17" s="14">
        <f t="shared" si="0"/>
        <v>55560</v>
      </c>
    </row>
    <row r="18" spans="1:9" s="11" customFormat="1" ht="151.5" customHeight="1" x14ac:dyDescent="0.3">
      <c r="A18" s="12">
        <v>15</v>
      </c>
      <c r="B18" s="16" t="s">
        <v>65</v>
      </c>
      <c r="C18" s="40">
        <v>3</v>
      </c>
      <c r="D18" s="59" t="s">
        <v>49</v>
      </c>
      <c r="E18" s="48">
        <v>16100</v>
      </c>
      <c r="F18" s="13" t="s">
        <v>66</v>
      </c>
      <c r="G18" s="14">
        <f t="shared" si="0"/>
        <v>48300</v>
      </c>
    </row>
    <row r="19" spans="1:9" s="11" customFormat="1" ht="129.75" customHeight="1" x14ac:dyDescent="0.3">
      <c r="A19" s="12">
        <v>16</v>
      </c>
      <c r="B19" s="22" t="s">
        <v>16</v>
      </c>
      <c r="C19" s="40">
        <v>20</v>
      </c>
      <c r="D19" s="59" t="s">
        <v>49</v>
      </c>
      <c r="E19" s="48">
        <v>800</v>
      </c>
      <c r="F19" s="13" t="s">
        <v>31</v>
      </c>
      <c r="G19" s="14">
        <f t="shared" si="0"/>
        <v>16000</v>
      </c>
      <c r="I19" s="28">
        <f>SUM(G4:G19)</f>
        <v>401689</v>
      </c>
    </row>
    <row r="20" spans="1:9" s="11" customFormat="1" ht="18.75" x14ac:dyDescent="0.3">
      <c r="A20" s="15"/>
      <c r="B20" s="16"/>
      <c r="C20" s="61"/>
      <c r="D20" s="61"/>
      <c r="E20" s="61"/>
      <c r="F20" s="61"/>
    </row>
    <row r="21" spans="1:9" s="11" customFormat="1" ht="18.75" x14ac:dyDescent="0.3">
      <c r="A21" s="15"/>
      <c r="B21" s="16"/>
      <c r="C21" s="62"/>
      <c r="D21" s="62"/>
      <c r="E21" s="62"/>
      <c r="F21" s="62"/>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45</v>
      </c>
      <c r="D24" s="59" t="s">
        <v>49</v>
      </c>
      <c r="E24" s="48">
        <v>497</v>
      </c>
      <c r="F24" s="13" t="s">
        <v>33</v>
      </c>
      <c r="G24" s="23">
        <f>C24*E24</f>
        <v>22365</v>
      </c>
    </row>
    <row r="25" spans="1:9" s="11" customFormat="1" ht="75" x14ac:dyDescent="0.3">
      <c r="A25" s="12">
        <v>2</v>
      </c>
      <c r="B25" s="22" t="s">
        <v>19</v>
      </c>
      <c r="C25" s="40">
        <v>1</v>
      </c>
      <c r="D25" s="59" t="s">
        <v>51</v>
      </c>
      <c r="E25" s="50">
        <v>1426.33</v>
      </c>
      <c r="F25" s="13" t="s">
        <v>34</v>
      </c>
      <c r="G25" s="23">
        <f t="shared" ref="G25:G27" si="1">C25*E25</f>
        <v>1426.33</v>
      </c>
    </row>
    <row r="26" spans="1:9" s="11" customFormat="1" ht="75" x14ac:dyDescent="0.3">
      <c r="A26" s="12">
        <v>4</v>
      </c>
      <c r="B26" s="22" t="s">
        <v>20</v>
      </c>
      <c r="C26" s="40">
        <v>10</v>
      </c>
      <c r="D26" s="59" t="s">
        <v>49</v>
      </c>
      <c r="E26" s="48">
        <v>497</v>
      </c>
      <c r="F26" s="13" t="s">
        <v>33</v>
      </c>
      <c r="G26" s="23">
        <f t="shared" si="1"/>
        <v>4970</v>
      </c>
    </row>
    <row r="27" spans="1:9" s="11" customFormat="1" ht="131.25" x14ac:dyDescent="0.3">
      <c r="A27" s="12">
        <v>5</v>
      </c>
      <c r="B27" s="22" t="s">
        <v>21</v>
      </c>
      <c r="C27" s="40">
        <v>4</v>
      </c>
      <c r="D27" s="59" t="s">
        <v>49</v>
      </c>
      <c r="E27" s="51">
        <v>3610</v>
      </c>
      <c r="F27" s="13" t="s">
        <v>33</v>
      </c>
      <c r="G27" s="23">
        <f t="shared" si="1"/>
        <v>14440</v>
      </c>
    </row>
    <row r="28" spans="1:9" ht="18.75" x14ac:dyDescent="0.3">
      <c r="A28" s="4"/>
      <c r="B28" s="5"/>
      <c r="C28" s="64"/>
      <c r="D28" s="64"/>
      <c r="E28" s="64"/>
      <c r="F28" s="64"/>
      <c r="I28" s="28">
        <f>SUM(G24:G27)</f>
        <v>43201.33</v>
      </c>
    </row>
    <row r="29" spans="1:9" s="11" customFormat="1" ht="18.75" x14ac:dyDescent="0.3">
      <c r="A29" s="17" t="s">
        <v>36</v>
      </c>
      <c r="B29" s="18" t="s">
        <v>67</v>
      </c>
      <c r="C29" s="41"/>
      <c r="D29" s="87"/>
      <c r="E29" s="49"/>
      <c r="F29" s="19"/>
      <c r="G29" s="6"/>
    </row>
    <row r="30" spans="1:9" s="85" customFormat="1" ht="93.75" x14ac:dyDescent="0.3">
      <c r="A30" s="88">
        <v>1</v>
      </c>
      <c r="B30" s="89" t="s">
        <v>71</v>
      </c>
      <c r="C30" s="48">
        <v>3</v>
      </c>
      <c r="D30" s="48" t="s">
        <v>49</v>
      </c>
      <c r="E30" s="48">
        <v>19894</v>
      </c>
      <c r="F30" s="48" t="s">
        <v>68</v>
      </c>
      <c r="G30" s="90">
        <v>59682</v>
      </c>
      <c r="I30" s="86"/>
    </row>
    <row r="31" spans="1:9" s="85" customFormat="1" ht="69.75" customHeight="1" x14ac:dyDescent="0.3">
      <c r="A31" s="88">
        <v>2</v>
      </c>
      <c r="B31" s="91" t="s">
        <v>69</v>
      </c>
      <c r="C31" s="48">
        <v>3</v>
      </c>
      <c r="D31" s="48" t="s">
        <v>49</v>
      </c>
      <c r="E31" s="48">
        <v>4000</v>
      </c>
      <c r="F31" s="48" t="s">
        <v>68</v>
      </c>
      <c r="G31" s="90">
        <v>12000</v>
      </c>
      <c r="I31" s="86"/>
    </row>
    <row r="32" spans="1:9" s="85" customFormat="1" ht="70.5" customHeight="1" x14ac:dyDescent="0.3">
      <c r="A32" s="88">
        <v>3</v>
      </c>
      <c r="B32" s="91" t="s">
        <v>70</v>
      </c>
      <c r="C32" s="48">
        <v>12</v>
      </c>
      <c r="D32" s="48" t="s">
        <v>49</v>
      </c>
      <c r="E32" s="48">
        <v>200</v>
      </c>
      <c r="F32" s="48" t="s">
        <v>68</v>
      </c>
      <c r="G32" s="90">
        <v>2400</v>
      </c>
      <c r="I32" s="86"/>
    </row>
    <row r="33" spans="1:9" s="85" customFormat="1" ht="79.5" customHeight="1" x14ac:dyDescent="0.3">
      <c r="A33" s="88">
        <v>4</v>
      </c>
      <c r="B33" s="91" t="s">
        <v>72</v>
      </c>
      <c r="C33" s="48">
        <v>3</v>
      </c>
      <c r="D33" s="48" t="s">
        <v>49</v>
      </c>
      <c r="E33" s="48">
        <v>800</v>
      </c>
      <c r="F33" s="48" t="s">
        <v>68</v>
      </c>
      <c r="G33" s="90">
        <v>2400</v>
      </c>
      <c r="I33" s="86"/>
    </row>
    <row r="34" spans="1:9" s="85" customFormat="1" ht="79.5" customHeight="1" x14ac:dyDescent="0.3">
      <c r="A34" s="92"/>
      <c r="B34" s="93"/>
      <c r="C34" s="84"/>
      <c r="D34" s="84"/>
      <c r="E34" s="84"/>
      <c r="F34" s="84"/>
      <c r="G34" s="94"/>
      <c r="I34" s="86"/>
    </row>
    <row r="35" spans="1:9" ht="15.75" x14ac:dyDescent="0.25">
      <c r="A35" s="7"/>
      <c r="B35" s="8"/>
      <c r="C35" s="42"/>
      <c r="D35" s="45"/>
      <c r="E35" s="52"/>
      <c r="F35" s="9"/>
      <c r="G35" s="9"/>
    </row>
    <row r="36" spans="1:9" ht="15.75" x14ac:dyDescent="0.25">
      <c r="A36" s="66" t="s">
        <v>22</v>
      </c>
      <c r="B36" s="67"/>
      <c r="C36" s="67"/>
      <c r="D36" s="67"/>
      <c r="E36" s="67"/>
      <c r="F36" s="67"/>
      <c r="G36" s="67"/>
    </row>
    <row r="37" spans="1:9" ht="15.75" x14ac:dyDescent="0.25">
      <c r="A37" s="68" t="s">
        <v>23</v>
      </c>
      <c r="B37" s="68"/>
      <c r="C37" s="71">
        <v>402337</v>
      </c>
      <c r="D37" s="71"/>
      <c r="E37" s="36"/>
      <c r="F37" s="25"/>
      <c r="G37" s="25"/>
    </row>
    <row r="38" spans="1:9" ht="15.75" x14ac:dyDescent="0.25">
      <c r="A38" s="68" t="s">
        <v>73</v>
      </c>
      <c r="B38" s="68"/>
      <c r="C38" s="72">
        <v>35981</v>
      </c>
      <c r="D38" s="72"/>
      <c r="E38" s="36"/>
      <c r="F38" s="25"/>
      <c r="G38" s="25"/>
    </row>
    <row r="39" spans="1:9" ht="15.75" x14ac:dyDescent="0.25">
      <c r="A39" s="26"/>
      <c r="B39" s="27" t="s">
        <v>74</v>
      </c>
      <c r="C39" s="72">
        <v>76482</v>
      </c>
      <c r="D39" s="72"/>
      <c r="E39" s="36"/>
      <c r="F39" s="25"/>
      <c r="G39" s="25"/>
    </row>
    <row r="40" spans="1:9" ht="15.75" x14ac:dyDescent="0.25">
      <c r="A40" s="26"/>
      <c r="B40" s="27" t="s">
        <v>35</v>
      </c>
      <c r="C40" s="73">
        <v>514800</v>
      </c>
      <c r="D40" s="73"/>
      <c r="E40" s="36"/>
      <c r="F40" s="25"/>
      <c r="G40" s="25"/>
    </row>
    <row r="41" spans="1:9" ht="15.75" x14ac:dyDescent="0.25">
      <c r="A41" s="7"/>
      <c r="B41" s="8"/>
      <c r="C41" s="42"/>
      <c r="D41" s="45"/>
      <c r="E41" s="52"/>
      <c r="F41" s="9"/>
      <c r="G41" s="9"/>
    </row>
    <row r="42" spans="1:9" ht="15.75" x14ac:dyDescent="0.25">
      <c r="A42" s="7"/>
      <c r="B42" s="8"/>
      <c r="C42" s="42"/>
      <c r="D42" s="45"/>
      <c r="E42" s="52"/>
      <c r="F42" s="9"/>
      <c r="G42" s="9"/>
    </row>
    <row r="43" spans="1:9" ht="15.75" x14ac:dyDescent="0.25">
      <c r="A43" s="7"/>
      <c r="B43" s="8"/>
      <c r="C43" s="42"/>
      <c r="D43" s="45"/>
      <c r="E43" s="52"/>
      <c r="F43" s="9"/>
      <c r="G43" s="9"/>
    </row>
    <row r="44" spans="1:9" ht="15.75" x14ac:dyDescent="0.25">
      <c r="A44" s="7"/>
      <c r="B44" s="24" t="s">
        <v>25</v>
      </c>
      <c r="C44" s="63" t="s">
        <v>26</v>
      </c>
      <c r="D44" s="63"/>
      <c r="E44" s="63"/>
      <c r="F44" s="63"/>
      <c r="G44" s="63"/>
    </row>
    <row r="45" spans="1:9" ht="15.75" x14ac:dyDescent="0.25">
      <c r="A45" s="7"/>
      <c r="B45" s="24"/>
      <c r="C45" s="63" t="s">
        <v>27</v>
      </c>
      <c r="D45" s="63"/>
      <c r="E45" s="63"/>
      <c r="F45" s="63"/>
      <c r="G45" s="63"/>
    </row>
    <row r="46" spans="1:9" ht="15.75" x14ac:dyDescent="0.25">
      <c r="A46" s="7"/>
      <c r="B46" s="24"/>
      <c r="C46" s="63" t="s">
        <v>28</v>
      </c>
      <c r="D46" s="63"/>
      <c r="E46" s="63"/>
      <c r="F46" s="63"/>
      <c r="G46" s="63"/>
    </row>
    <row r="47" spans="1:9" ht="15.75" x14ac:dyDescent="0.25">
      <c r="A47" s="7"/>
      <c r="B47" s="8"/>
      <c r="C47" s="42"/>
      <c r="D47" s="45"/>
      <c r="E47" s="52"/>
      <c r="F47" s="9"/>
      <c r="G47" s="9"/>
    </row>
    <row r="48" spans="1:9" ht="15.75" x14ac:dyDescent="0.25">
      <c r="A48" s="7"/>
      <c r="B48" s="8"/>
      <c r="C48" s="42"/>
      <c r="D48" s="45"/>
      <c r="E48" s="52"/>
      <c r="F48" s="9"/>
      <c r="G48" s="9"/>
    </row>
  </sheetData>
  <mergeCells count="14">
    <mergeCell ref="C45:G45"/>
    <mergeCell ref="C46:G46"/>
    <mergeCell ref="C28:F28"/>
    <mergeCell ref="A1:G1"/>
    <mergeCell ref="A36:G36"/>
    <mergeCell ref="A37:B37"/>
    <mergeCell ref="A38:B38"/>
    <mergeCell ref="C44:G44"/>
    <mergeCell ref="C2:D2"/>
    <mergeCell ref="C3:D3"/>
    <mergeCell ref="C37:D37"/>
    <mergeCell ref="C38:D38"/>
    <mergeCell ref="C39:D39"/>
    <mergeCell ref="C40:D40"/>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4" zoomScale="115" zoomScaleNormal="100" zoomScalePageLayoutView="115" workbookViewId="0">
      <selection activeCell="B4" sqref="B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83" t="s">
        <v>62</v>
      </c>
      <c r="B1" s="83"/>
      <c r="C1" s="83"/>
      <c r="D1" s="83"/>
      <c r="E1" s="83"/>
      <c r="F1" s="83"/>
      <c r="G1" s="83"/>
    </row>
    <row r="2" spans="1:7" ht="15.75" customHeight="1" x14ac:dyDescent="0.25">
      <c r="A2" s="29" t="s">
        <v>0</v>
      </c>
      <c r="B2" s="30" t="s">
        <v>1</v>
      </c>
      <c r="C2" s="81" t="s">
        <v>2</v>
      </c>
      <c r="D2" s="82"/>
      <c r="E2" s="31" t="s">
        <v>3</v>
      </c>
      <c r="F2" s="31" t="s">
        <v>4</v>
      </c>
      <c r="G2" s="31" t="s">
        <v>5</v>
      </c>
    </row>
    <row r="3" spans="1:7" s="11" customFormat="1" ht="18.75" x14ac:dyDescent="0.3">
      <c r="A3" s="21" t="s">
        <v>37</v>
      </c>
      <c r="B3" s="21" t="s">
        <v>6</v>
      </c>
      <c r="C3" s="79"/>
      <c r="D3" s="80"/>
      <c r="E3" s="39"/>
      <c r="F3" s="21"/>
      <c r="G3" s="21"/>
    </row>
    <row r="4" spans="1:7" s="11" customFormat="1" ht="75" x14ac:dyDescent="0.3">
      <c r="A4" s="12">
        <v>1</v>
      </c>
      <c r="B4" s="20" t="s">
        <v>29</v>
      </c>
      <c r="C4" s="57">
        <f>'01'!C4</f>
        <v>60</v>
      </c>
      <c r="D4" s="58" t="s">
        <v>49</v>
      </c>
      <c r="E4" s="48">
        <v>1130</v>
      </c>
      <c r="F4" s="13" t="s">
        <v>30</v>
      </c>
      <c r="G4" s="14">
        <f>C4*E4</f>
        <v>67800</v>
      </c>
    </row>
    <row r="5" spans="1:7" s="11" customFormat="1" ht="75" x14ac:dyDescent="0.3">
      <c r="A5" s="12">
        <v>2</v>
      </c>
      <c r="B5" s="22" t="s">
        <v>54</v>
      </c>
      <c r="C5" s="40">
        <f>'01'!C5</f>
        <v>8</v>
      </c>
      <c r="D5" s="59" t="s">
        <v>49</v>
      </c>
      <c r="E5" s="48">
        <v>985</v>
      </c>
      <c r="F5" s="13" t="s">
        <v>30</v>
      </c>
      <c r="G5" s="14">
        <f t="shared" ref="G5:G19" si="0">C5*E5</f>
        <v>7880</v>
      </c>
    </row>
    <row r="6" spans="1:7" s="11" customFormat="1" ht="56.25" x14ac:dyDescent="0.3">
      <c r="A6" s="12">
        <v>3</v>
      </c>
      <c r="B6" s="22" t="s">
        <v>7</v>
      </c>
      <c r="C6" s="40">
        <f>'01'!C6</f>
        <v>8</v>
      </c>
      <c r="D6" s="59" t="s">
        <v>49</v>
      </c>
      <c r="E6" s="48">
        <v>916</v>
      </c>
      <c r="F6" s="13" t="s">
        <v>31</v>
      </c>
      <c r="G6" s="14">
        <f t="shared" si="0"/>
        <v>7328</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60</v>
      </c>
      <c r="D9" s="44" t="s">
        <v>49</v>
      </c>
      <c r="E9" s="48">
        <v>54</v>
      </c>
      <c r="F9" s="13" t="s">
        <v>31</v>
      </c>
      <c r="G9" s="14">
        <f t="shared" si="0"/>
        <v>3240</v>
      </c>
    </row>
    <row r="10" spans="1:7" s="11" customFormat="1" ht="56.25" x14ac:dyDescent="0.3">
      <c r="A10" s="12">
        <v>7</v>
      </c>
      <c r="B10" s="22" t="s">
        <v>11</v>
      </c>
      <c r="C10" s="56">
        <f>'01'!C10</f>
        <v>8</v>
      </c>
      <c r="D10" s="47" t="s">
        <v>49</v>
      </c>
      <c r="E10" s="48">
        <v>83</v>
      </c>
      <c r="F10" s="13" t="s">
        <v>31</v>
      </c>
      <c r="G10" s="14">
        <f t="shared" si="0"/>
        <v>664</v>
      </c>
    </row>
    <row r="11" spans="1:7" s="11" customFormat="1" ht="56.25" x14ac:dyDescent="0.3">
      <c r="A11" s="12">
        <v>8</v>
      </c>
      <c r="B11" s="22" t="s">
        <v>53</v>
      </c>
      <c r="C11" s="40">
        <f>'01'!C11</f>
        <v>4</v>
      </c>
      <c r="D11" s="59" t="s">
        <v>49</v>
      </c>
      <c r="E11" s="48">
        <v>162</v>
      </c>
      <c r="F11" s="13" t="s">
        <v>31</v>
      </c>
      <c r="G11" s="14">
        <f t="shared" si="0"/>
        <v>648</v>
      </c>
    </row>
    <row r="12" spans="1:7" s="11" customFormat="1" ht="37.5" x14ac:dyDescent="0.3">
      <c r="A12" s="12">
        <v>9</v>
      </c>
      <c r="B12" s="22" t="s">
        <v>12</v>
      </c>
      <c r="C12" s="40">
        <f>'01'!C12</f>
        <v>8</v>
      </c>
      <c r="D12" s="59" t="s">
        <v>49</v>
      </c>
      <c r="E12" s="48">
        <v>72</v>
      </c>
      <c r="F12" s="13" t="s">
        <v>31</v>
      </c>
      <c r="G12" s="14">
        <f t="shared" si="0"/>
        <v>576</v>
      </c>
    </row>
    <row r="13" spans="1:7" s="11" customFormat="1" ht="93.75" x14ac:dyDescent="0.3">
      <c r="A13" s="12">
        <v>10</v>
      </c>
      <c r="B13" s="22" t="s">
        <v>55</v>
      </c>
      <c r="C13" s="40">
        <f>'01'!C13</f>
        <v>400</v>
      </c>
      <c r="D13" s="59" t="s">
        <v>50</v>
      </c>
      <c r="E13" s="48">
        <v>222</v>
      </c>
      <c r="F13" s="13" t="s">
        <v>32</v>
      </c>
      <c r="G13" s="14">
        <f t="shared" si="0"/>
        <v>88800</v>
      </c>
    </row>
    <row r="14" spans="1:7" s="11" customFormat="1" ht="156.75" customHeight="1" x14ac:dyDescent="0.3">
      <c r="A14" s="12">
        <v>11</v>
      </c>
      <c r="B14" s="22" t="s">
        <v>56</v>
      </c>
      <c r="C14" s="55" t="e">
        <f>'01'!#REF!</f>
        <v>#REF!</v>
      </c>
      <c r="D14" s="44" t="s">
        <v>50</v>
      </c>
      <c r="E14" s="48">
        <v>341</v>
      </c>
      <c r="F14" s="13" t="s">
        <v>32</v>
      </c>
      <c r="G14" s="14" t="e">
        <f t="shared" si="0"/>
        <v>#REF!</v>
      </c>
    </row>
    <row r="15" spans="1:7" s="11" customFormat="1" ht="93" customHeight="1" x14ac:dyDescent="0.3">
      <c r="A15" s="12">
        <v>12</v>
      </c>
      <c r="B15" s="22" t="s">
        <v>13</v>
      </c>
      <c r="C15" s="40" t="e">
        <f>'01'!#REF!</f>
        <v>#REF!</v>
      </c>
      <c r="D15" s="59" t="s">
        <v>50</v>
      </c>
      <c r="E15" s="48">
        <v>524</v>
      </c>
      <c r="F15" s="13" t="s">
        <v>32</v>
      </c>
      <c r="G15" s="14" t="e">
        <f t="shared" si="0"/>
        <v>#REF!</v>
      </c>
    </row>
    <row r="16" spans="1:7" s="11" customFormat="1" ht="59.25" customHeight="1" x14ac:dyDescent="0.3">
      <c r="A16" s="12">
        <v>13</v>
      </c>
      <c r="B16" s="22" t="s">
        <v>14</v>
      </c>
      <c r="C16" s="40">
        <f>'01'!C14</f>
        <v>20</v>
      </c>
      <c r="D16" s="59" t="s">
        <v>49</v>
      </c>
      <c r="E16" s="48">
        <v>3185</v>
      </c>
      <c r="F16" s="13" t="s">
        <v>31</v>
      </c>
      <c r="G16" s="14">
        <f t="shared" si="0"/>
        <v>63700</v>
      </c>
    </row>
    <row r="17" spans="1:9" s="11" customFormat="1" ht="95.25" customHeight="1" x14ac:dyDescent="0.3">
      <c r="A17" s="12">
        <v>14</v>
      </c>
      <c r="B17" s="22" t="s">
        <v>15</v>
      </c>
      <c r="C17" s="40">
        <f>'01'!C15</f>
        <v>26</v>
      </c>
      <c r="D17" s="59" t="s">
        <v>49</v>
      </c>
      <c r="E17" s="48">
        <v>70</v>
      </c>
      <c r="F17" s="13" t="s">
        <v>31</v>
      </c>
      <c r="G17" s="14">
        <f t="shared" si="0"/>
        <v>1820</v>
      </c>
    </row>
    <row r="18" spans="1:9" s="11" customFormat="1" ht="151.5" customHeight="1" x14ac:dyDescent="0.3">
      <c r="A18" s="12">
        <v>15</v>
      </c>
      <c r="B18" s="22" t="s">
        <v>57</v>
      </c>
      <c r="C18" s="40">
        <f>'01'!C16</f>
        <v>100</v>
      </c>
      <c r="D18" s="59" t="s">
        <v>50</v>
      </c>
      <c r="E18" s="48">
        <v>252</v>
      </c>
      <c r="F18" s="13" t="s">
        <v>32</v>
      </c>
      <c r="G18" s="14">
        <f t="shared" si="0"/>
        <v>25200</v>
      </c>
    </row>
    <row r="19" spans="1:9" s="11" customFormat="1" ht="129.75" customHeight="1" x14ac:dyDescent="0.3">
      <c r="A19" s="12">
        <v>16</v>
      </c>
      <c r="B19" s="22" t="s">
        <v>16</v>
      </c>
      <c r="C19" s="40">
        <f>'01'!C19</f>
        <v>20</v>
      </c>
      <c r="D19" s="59" t="s">
        <v>49</v>
      </c>
      <c r="E19" s="48">
        <v>800</v>
      </c>
      <c r="F19" s="13" t="s">
        <v>31</v>
      </c>
      <c r="G19" s="14">
        <f t="shared" si="0"/>
        <v>16000</v>
      </c>
      <c r="I19" s="28" t="e">
        <f>SUM(G4:G19)</f>
        <v>#REF!</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45</v>
      </c>
      <c r="D24" s="59" t="s">
        <v>49</v>
      </c>
      <c r="E24" s="48">
        <v>497</v>
      </c>
      <c r="F24" s="13" t="s">
        <v>33</v>
      </c>
      <c r="G24" s="23">
        <f>C24*E24</f>
        <v>22365</v>
      </c>
    </row>
    <row r="25" spans="1:9" s="11" customFormat="1" ht="75" x14ac:dyDescent="0.3">
      <c r="A25" s="12">
        <v>2</v>
      </c>
      <c r="B25" s="22" t="s">
        <v>19</v>
      </c>
      <c r="C25" s="40">
        <f>'01'!C25</f>
        <v>1</v>
      </c>
      <c r="D25" s="59" t="s">
        <v>51</v>
      </c>
      <c r="E25" s="50">
        <v>1426.33</v>
      </c>
      <c r="F25" s="13" t="s">
        <v>34</v>
      </c>
      <c r="G25" s="23">
        <f t="shared" ref="G25:G28" si="1">C25*E25</f>
        <v>1426.33</v>
      </c>
    </row>
    <row r="26" spans="1:9" s="11" customFormat="1" ht="75" x14ac:dyDescent="0.3">
      <c r="A26" s="12">
        <v>3</v>
      </c>
      <c r="B26" s="22" t="s">
        <v>58</v>
      </c>
      <c r="C26" s="40" t="e">
        <f>'01'!#REF!</f>
        <v>#REF!</v>
      </c>
      <c r="D26" s="59" t="s">
        <v>49</v>
      </c>
      <c r="E26" s="51">
        <v>124.3</v>
      </c>
      <c r="F26" s="13" t="s">
        <v>33</v>
      </c>
      <c r="G26" s="14" t="e">
        <f t="shared" si="1"/>
        <v>#REF!</v>
      </c>
    </row>
    <row r="27" spans="1:9" s="11" customFormat="1" ht="75" x14ac:dyDescent="0.3">
      <c r="A27" s="12">
        <v>4</v>
      </c>
      <c r="B27" s="22" t="s">
        <v>20</v>
      </c>
      <c r="C27" s="40">
        <f>'01'!C26</f>
        <v>10</v>
      </c>
      <c r="D27" s="59" t="s">
        <v>49</v>
      </c>
      <c r="E27" s="48">
        <v>497</v>
      </c>
      <c r="F27" s="13" t="s">
        <v>33</v>
      </c>
      <c r="G27" s="23">
        <f t="shared" si="1"/>
        <v>4970</v>
      </c>
    </row>
    <row r="28" spans="1:9" s="11" customFormat="1" ht="131.25" x14ac:dyDescent="0.3">
      <c r="A28" s="12">
        <v>5</v>
      </c>
      <c r="B28" s="22" t="s">
        <v>21</v>
      </c>
      <c r="C28" s="40">
        <f>'01'!C27</f>
        <v>4</v>
      </c>
      <c r="D28" s="59" t="s">
        <v>49</v>
      </c>
      <c r="E28" s="51">
        <v>3610</v>
      </c>
      <c r="F28" s="13" t="s">
        <v>33</v>
      </c>
      <c r="G28" s="23">
        <f t="shared" si="1"/>
        <v>14440</v>
      </c>
    </row>
    <row r="29" spans="1:9" ht="18.75" x14ac:dyDescent="0.3">
      <c r="A29" s="75" t="s">
        <v>60</v>
      </c>
      <c r="B29" s="75"/>
      <c r="C29" s="75"/>
      <c r="D29" s="75"/>
      <c r="E29" s="75"/>
      <c r="F29" s="75"/>
      <c r="G29" s="75"/>
      <c r="I29" s="28" t="e">
        <f>SUM(G24:G28)</f>
        <v>#REF!</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t="e">
        <f>I19</f>
        <v>#REF!</v>
      </c>
      <c r="D34" s="71"/>
      <c r="E34" s="36"/>
      <c r="F34" s="25"/>
      <c r="G34" s="25"/>
    </row>
    <row r="35" spans="1:7" ht="15.75" x14ac:dyDescent="0.25">
      <c r="A35" s="68" t="s">
        <v>24</v>
      </c>
      <c r="B35" s="68"/>
      <c r="C35" s="72" t="e">
        <f>I29</f>
        <v>#REF!</v>
      </c>
      <c r="D35" s="72"/>
      <c r="E35" s="36"/>
      <c r="F35" s="25"/>
      <c r="G35" s="25"/>
    </row>
    <row r="36" spans="1:7" ht="15.75" x14ac:dyDescent="0.25">
      <c r="A36" s="35"/>
      <c r="B36" s="27" t="s">
        <v>35</v>
      </c>
      <c r="C36" s="72" t="e">
        <f>C34+C35</f>
        <v>#REF!</v>
      </c>
      <c r="D36" s="72"/>
      <c r="E36" s="36"/>
      <c r="F36" s="25"/>
      <c r="G36" s="25"/>
    </row>
    <row r="37" spans="1:7" ht="15.75" x14ac:dyDescent="0.25">
      <c r="A37" s="35"/>
      <c r="B37" s="27" t="s">
        <v>52</v>
      </c>
      <c r="C37" s="73">
        <f>'01'!C40:D40</f>
        <v>514800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6" zoomScaleNormal="100" workbookViewId="0">
      <selection activeCell="I22" sqref="I22"/>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CONSTRUCTOIN OF COMPOUND WALL FOR EIDGAH / IMAM BARGAH AT KOT DIJI TALUKA KOT DIJI (ELECTRIFICATION)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9.5" thickBot="1" x14ac:dyDescent="0.35">
      <c r="A24" s="32"/>
      <c r="B24" s="32"/>
      <c r="C24" s="32"/>
      <c r="D24" s="32"/>
      <c r="E24" s="32"/>
      <c r="F24" s="32" t="s">
        <v>59</v>
      </c>
      <c r="G24" s="32"/>
      <c r="H24" s="95">
        <f>'01 (2)'!$C$37</f>
        <v>514800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2016-03-14T14:08:08Z</cp:lastPrinted>
  <dcterms:created xsi:type="dcterms:W3CDTF">2016-03-07T08:54:42Z</dcterms:created>
  <dcterms:modified xsi:type="dcterms:W3CDTF">2016-08-01T10:54:32Z</dcterms:modified>
</cp:coreProperties>
</file>