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sheetId="1" r:id="rId1"/>
    <sheet name="Sheet2" sheetId="2" r:id="rId2"/>
    <sheet name="Sheet1" sheetId="6" r:id="rId3"/>
  </sheets>
  <definedNames>
    <definedName name="_xlnm.Print_Titles" localSheetId="0">'01'!$2:$2</definedName>
    <definedName name="_xlnm.Print_Titles" localSheetId="2">Sheet1!$5:$6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5" i="6" l="1"/>
  <c r="G34" i="6"/>
  <c r="L34" i="6"/>
  <c r="N24" i="6"/>
  <c r="C40" i="1" l="1"/>
  <c r="G24" i="1"/>
  <c r="G30" i="6" l="1"/>
  <c r="G31" i="6"/>
  <c r="L31" i="6"/>
  <c r="L32" i="6"/>
  <c r="L30" i="6"/>
  <c r="G9" i="6"/>
  <c r="G10" i="6"/>
  <c r="G11" i="6"/>
  <c r="G12" i="6"/>
  <c r="G13" i="6"/>
  <c r="G14" i="6"/>
  <c r="G15" i="6"/>
  <c r="G16" i="6"/>
  <c r="G17" i="6"/>
  <c r="G18" i="6"/>
  <c r="G19" i="6"/>
  <c r="G20" i="6"/>
  <c r="G21" i="6"/>
  <c r="G22" i="6"/>
  <c r="G23" i="6"/>
  <c r="G8" i="6"/>
  <c r="J8" i="6"/>
  <c r="L8" i="6" s="1"/>
  <c r="J9" i="6"/>
  <c r="L9" i="6" s="1"/>
  <c r="J10" i="6"/>
  <c r="L10" i="6" s="1"/>
  <c r="J11" i="6"/>
  <c r="L11" i="6" s="1"/>
  <c r="J12" i="6"/>
  <c r="L12" i="6" s="1"/>
  <c r="J13" i="6"/>
  <c r="L13" i="6" s="1"/>
  <c r="J14" i="6"/>
  <c r="L14" i="6" s="1"/>
  <c r="J15" i="6"/>
  <c r="L15" i="6" s="1"/>
  <c r="J16" i="6"/>
  <c r="L16" i="6" s="1"/>
  <c r="J17" i="6"/>
  <c r="L17" i="6" s="1"/>
  <c r="J18" i="6"/>
  <c r="L18" i="6" s="1"/>
  <c r="J19" i="6"/>
  <c r="L19" i="6" s="1"/>
  <c r="J20" i="6"/>
  <c r="L20" i="6" s="1"/>
  <c r="J21" i="6"/>
  <c r="L21" i="6" s="1"/>
  <c r="J22" i="6"/>
  <c r="L22" i="6" s="1"/>
  <c r="J23" i="6"/>
  <c r="L23" i="6" s="1"/>
  <c r="C41" i="1"/>
  <c r="G18" i="1"/>
  <c r="G31" i="1" l="1"/>
  <c r="G32" i="1"/>
  <c r="G33" i="1"/>
  <c r="G34" i="1"/>
  <c r="G30" i="1"/>
  <c r="G14" i="1"/>
  <c r="G15" i="1"/>
  <c r="G16" i="1"/>
  <c r="G17" i="1"/>
  <c r="G19" i="1"/>
  <c r="G20" i="1"/>
  <c r="G5" i="1"/>
  <c r="G6" i="1"/>
  <c r="G7" i="1"/>
  <c r="G8" i="1"/>
  <c r="G9" i="1"/>
  <c r="G10" i="1"/>
  <c r="G11" i="1"/>
  <c r="G12" i="1"/>
  <c r="G13" i="1"/>
  <c r="G4" i="1"/>
  <c r="G22" i="1" s="1"/>
  <c r="G35" i="1" l="1"/>
  <c r="C42" i="1" l="1"/>
</calcChain>
</file>

<file path=xl/sharedStrings.xml><?xml version="1.0" encoding="utf-8"?>
<sst xmlns="http://schemas.openxmlformats.org/spreadsheetml/2006/main" count="319" uniqueCount="95">
  <si>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</si>
  <si>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</si>
  <si>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</si>
  <si>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</si>
  <si>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</si>
  <si>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</si>
  <si>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</si>
  <si>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</si>
  <si>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</si>
  <si>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</si>
  <si>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</si>
  <si>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</si>
  <si>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</si>
  <si>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</si>
  <si>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</si>
  <si>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</si>
  <si>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</si>
  <si>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</si>
  <si>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</si>
  <si>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</si>
  <si>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</si>
  <si>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</si>
  <si>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</si>
  <si>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</si>
  <si>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</si>
  <si>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</si>
  <si>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</si>
  <si>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</si>
  <si>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</si>
  <si>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</si>
  <si>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</si>
  <si>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</si>
  <si>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</si>
  <si>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</si>
  <si>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</si>
  <si>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</si>
  <si>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</si>
  <si>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</si>
  <si>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</si>
  <si>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</si>
  <si>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</si>
  <si>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</si>
  <si>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</si>
  <si>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</si>
  <si>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</si>
  <si>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</si>
  <si>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</si>
  <si>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</si>
  <si>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</si>
  <si>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</si>
  <si>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</si>
  <si>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</si>
  <si>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</si>
  <si>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</si>
  <si>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</si>
  <si>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</si>
  <si>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</si>
  <si>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</si>
  <si>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</si>
  <si>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</si>
  <si>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COMPARATIVE STATEMENT</t>
  </si>
  <si>
    <t>Sr.No</t>
  </si>
  <si>
    <t>Item of Work</t>
  </si>
  <si>
    <t>As per Original Technical Sanction</t>
  </si>
  <si>
    <t xml:space="preserve">Quantity </t>
  </si>
  <si>
    <t>Rate</t>
  </si>
  <si>
    <t>Unit</t>
  </si>
  <si>
    <t>Amount</t>
  </si>
  <si>
    <t>As per Revised Detailed Estimate</t>
  </si>
  <si>
    <t>Saving</t>
  </si>
  <si>
    <t>Excess</t>
  </si>
  <si>
    <t>Remarks</t>
  </si>
  <si>
    <t>Total</t>
  </si>
  <si>
    <t>PART "B" Shedule Items 2012.</t>
  </si>
  <si>
    <t>PART(B)</t>
  </si>
  <si>
    <t>10.40% Below:</t>
  </si>
  <si>
    <t>Part (A) Total Amount</t>
  </si>
  <si>
    <t>REVISED ESTIMATE FOR CONSTRUCTION OF DISPLAY CENTRE AT KHAIRPUR (ELECTRICFICATION)</t>
  </si>
  <si>
    <t>-</t>
  </si>
  <si>
    <t>Part (A) Total</t>
  </si>
  <si>
    <t>A B S T R A C T</t>
  </si>
  <si>
    <t>1)Part (A) Rs</t>
  </si>
  <si>
    <t>2)Part (B) Rs</t>
  </si>
  <si>
    <r>
      <rPr>
        <b/>
        <sz val="12"/>
        <color theme="1"/>
        <rFont val="Times New Roman"/>
        <family val="1"/>
      </rPr>
      <t>NAME OF SCHEME</t>
    </r>
    <r>
      <rPr>
        <sz val="12"/>
        <color theme="1"/>
        <rFont val="Times New Roman"/>
        <family val="1"/>
      </rPr>
      <t xml:space="preserve">:  </t>
    </r>
    <r>
      <rPr>
        <b/>
        <u/>
        <sz val="12"/>
        <color theme="1"/>
        <rFont val="Times New Roman"/>
        <family val="1"/>
      </rPr>
      <t xml:space="preserve">REVISED ESTIMATE FOR CONSTRUCTION OFADDITIONAL DEVELOPMENT WORK OF DC OFFICE KHAIRPUR </t>
    </r>
  </si>
  <si>
    <t>NAME OF CONTRACTOR : M/S KAMRAN ENTERPRISES</t>
  </si>
  <si>
    <t>0.50% Below</t>
  </si>
  <si>
    <t xml:space="preserve">Part (A) Total </t>
  </si>
  <si>
    <t>P/F earthing sets with 2"x2"x1/2 copper plate burried in ground at depth of 12"less if water from the ground level with salt and characal etc I/C plate to be connected with No:8 s.w.f. boxes copper wiring in 2x1/2" G.I pipe strenght from (S.I NO:(A)1 P.NO</t>
  </si>
  <si>
    <t xml:space="preserve">PART(B) </t>
  </si>
  <si>
    <t>PART "C" NON SHEDULE ITEM</t>
  </si>
  <si>
    <t>P/F Fancy Light Philips make or equivalentWall and ceiling etc complete as per required  E.I (R.A pass by Chief Engineer Builing Hyd)</t>
  </si>
  <si>
    <t xml:space="preserve">S/F Shendrial Ten round with Crestal diomand shap i.c energy sever etc complete as per site </t>
  </si>
  <si>
    <t xml:space="preserve">Part (C) Total </t>
  </si>
  <si>
    <t>3)Part (C) Rs</t>
  </si>
  <si>
    <t xml:space="preserve">Grant Totla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</si>
</sst>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16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1"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0" xfId="0" applyFont="1" applyBorder="1" applyAlignment="1">
      <alignment vertical="top"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0" xfId="0" applyFont="1" applyBorder="1" applyAlignment="1">
      <alignment vertical="top" wrapText="1"/>
    </xf>
    <xf numFmtId="0" fontId="7" fillId="0" borderId="0" xfId="0" applyFont="1" applyBorder="1"/>
    <xf numFmtId="0" fontId="13"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9" fontId="7" fillId="0" borderId="0" xfId="0" applyNumberFormat="1" applyFont="1" applyAlignment="1">
      <alignment horizontal="center" vertical="center"/>
    </xf>
    <xf numFmtId="0" fontId="7" fillId="0" borderId="0" xfId="0" applyFont="1" applyAlignment="1">
      <alignment horizontal="right" vertical="center"/>
    </xf>
    <xf numFmtId="1" fontId="7" fillId="0" borderId="0" xfId="0" applyNumberFormat="1" applyFont="1" applyAlignment="1">
      <alignment horizontal="right" vertical="center"/>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0" fontId="13" fillId="0" borderId="0" xfId="0" applyFont="1" applyBorder="1" applyAlignment="1">
      <alignment horizontal="righ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7" fillId="0" borderId="0" xfId="0" applyFont="1" applyAlignment="1">
      <alignment horizontal="left" vertical="center"/>
    </xf>
    <xf numFmtId="0" fontId="13" fillId="0" borderId="0" xfId="0" applyFont="1" applyBorder="1" applyAlignment="1">
      <alignment horizontal="left" vertical="center"/>
    </xf>
    <xf numFmtId="1" fontId="7" fillId="0" borderId="1" xfId="0" applyNumberFormat="1" applyFont="1" applyBorder="1" applyAlignment="1">
      <alignment horizontal="center" vertical="center"/>
    </xf>
    <xf numFmtId="0" fontId="2" fillId="0" borderId="0" xfId="0" applyFont="1" applyBorder="1" applyAlignment="1">
      <alignment vertical="top"/>
    </xf>
    <xf numFmtId="1" fontId="6" fillId="0" borderId="3" xfId="0" applyNumberFormat="1" applyFont="1" applyBorder="1"/>
    <xf numFmtId="0" fontId="4" fillId="0" borderId="0" xfId="0" applyFont="1" applyBorder="1" applyAlignment="1">
      <alignment horizontal="right"/>
    </xf>
    <xf numFmtId="0" fontId="7" fillId="0" borderId="3" xfId="0" applyFont="1" applyBorder="1" applyAlignment="1">
      <alignment horizontal="right"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vertical="center"/>
    </xf>
    <xf numFmtId="1" fontId="4" fillId="0" borderId="1" xfId="0" applyNumberFormat="1" applyFont="1" applyBorder="1" applyAlignment="1">
      <alignment horizontal="center" vertical="center"/>
    </xf>
    <xf numFmtId="0" fontId="2" fillId="0" borderId="1" xfId="0" applyFont="1" applyBorder="1" applyAlignment="1">
      <alignment vertical="top"/>
    </xf>
    <xf numFmtId="0" fontId="2" fillId="0" borderId="0" xfId="0" applyFont="1" applyBorder="1" applyAlignment="1"/>
    <xf numFmtId="0" fontId="2" fillId="0" borderId="0" xfId="0" applyFont="1" applyBorder="1" applyAlignment="1">
      <alignment horizontal="center"/>
    </xf>
    <xf numFmtId="0" fontId="7" fillId="0" borderId="1" xfId="0" applyFont="1" applyBorder="1" applyAlignment="1">
      <alignment horizontal="right" vertical="center"/>
    </xf>
    <xf numFmtId="1" fontId="7" fillId="0" borderId="1" xfId="0" applyNumberFormat="1" applyFont="1" applyBorder="1" applyAlignment="1">
      <alignment horizontal="right"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horizontal="right"/>
    </xf>
    <xf numFmtId="0" fontId="7" fillId="0" borderId="3" xfId="0" applyFont="1" applyBorder="1" applyAlignment="1">
      <alignment horizontal="center" vertical="center"/>
    </xf>
    <xf numFmtId="3" fontId="5" fillId="0" borderId="0" xfId="0" applyNumberFormat="1" applyFont="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2" fillId="0" borderId="7" xfId="0" applyFont="1" applyBorder="1" applyAlignment="1"/>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4" fillId="0" borderId="3" xfId="0" applyFont="1" applyBorder="1" applyAlignment="1">
      <alignment horizontal="right"/>
    </xf>
    <xf numFmtId="0" fontId="4" fillId="0" borderId="10" xfId="0" applyFont="1" applyBorder="1" applyAlignment="1">
      <alignment horizontal="right"/>
    </xf>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2" fillId="0" borderId="3" xfId="0" applyFont="1" applyBorder="1" applyAlignment="1">
      <alignment horizontal="center"/>
    </xf>
    <xf numFmtId="0" fontId="2" fillId="0" borderId="9" xfId="0" applyFont="1" applyBorder="1" applyAlignment="1">
      <alignment horizontal="center"/>
    </xf>
    <xf numFmtId="0" fontId="7" fillId="0" borderId="2" xfId="0" applyFont="1" applyBorder="1" applyAlignment="1">
      <alignment horizontal="center" vertical="center"/>
    </xf>
    <xf numFmtId="0" fontId="8" fillId="0" borderId="0" xfId="0" applyFont="1" applyBorder="1" applyAlignment="1">
      <alignment horizontal="center" vertical="center"/>
    </xf>
    <xf numFmtId="0" fontId="7" fillId="0" borderId="0" xfId="0" applyFont="1" applyBorder="1" applyAlignment="1">
      <alignment horizontal="center" vertical="center"/>
    </xf>
    <xf numFmtId="0" fontId="1" fillId="0" borderId="7" xfId="0" applyFont="1" applyBorder="1" applyAlignment="1">
      <alignment horizontal="left"/>
    </xf>
    <xf numFmtId="0" fontId="1" fillId="0" borderId="3" xfId="0" applyFont="1" applyBorder="1" applyAlignment="1">
      <alignment horizontal="left"/>
    </xf>
    <xf numFmtId="0" fontId="1" fillId="0" borderId="9" xfId="0" applyFont="1" applyBorder="1" applyAlignment="1">
      <alignment horizontal="left"/>
    </xf>
    <xf numFmtId="0" fontId="7" fillId="0" borderId="0" xfId="0" applyFont="1" applyAlignment="1">
      <alignment horizontal="center" vertical="center"/>
    </xf>
    <xf numFmtId="0" fontId="7" fillId="0" borderId="10" xfId="0" applyFont="1" applyBorder="1" applyAlignment="1">
      <alignment horizontal="center" vertical="center"/>
    </xf>
    <xf numFmtId="0" fontId="2" fillId="0" borderId="0" xfId="0" applyFont="1" applyBorder="1" applyAlignment="1">
      <alignment horizontal="center"/>
    </xf>
    <xf numFmtId="0" fontId="1" fillId="2" borderId="1" xfId="0" applyFont="1" applyFill="1" applyBorder="1" applyAlignment="1">
      <alignment horizontal="center" vertical="center"/>
    </xf>
    <xf numFmtId="0" fontId="1" fillId="0" borderId="1" xfId="0" applyFont="1" applyBorder="1" applyAlignment="1">
      <alignment horizontal="center"/>
    </xf>
    <xf numFmtId="0" fontId="13" fillId="0" borderId="1" xfId="0" applyFont="1" applyBorder="1" applyAlignment="1">
      <alignment horizontal="left"/>
    </xf>
    <xf numFmtId="0" fontId="1" fillId="2" borderId="1" xfId="0" applyFont="1" applyFill="1" applyBorder="1" applyAlignment="1">
      <alignment horizontal="left" vertical="center"/>
    </xf>
    <xf numFmtId="9" fontId="7" fillId="0" borderId="0" xfId="0" applyNumberFormat="1" applyFont="1" applyAlignment="1">
      <alignment horizontal="right" vertical="center"/>
    </xf>
    <xf numFmtId="0" fontId="1" fillId="0" borderId="7" xfId="0" applyFont="1" applyBorder="1" applyAlignment="1">
      <alignment horizontal="center"/>
    </xf>
    <xf numFmtId="0" fontId="1" fillId="0" borderId="3" xfId="0" applyFont="1" applyBorder="1" applyAlignment="1">
      <alignment horizontal="center"/>
    </xf>
    <xf numFmtId="0" fontId="1" fillId="0" borderId="9" xfId="0" applyFont="1" applyBorder="1" applyAlignment="1">
      <alignment horizontal="center"/>
    </xf>
    <xf numFmtId="0" fontId="7" fillId="0" borderId="0" xfId="0" applyFont="1" applyAlignment="1">
      <alignment horizontal="right" vertical="center"/>
    </xf>
    <xf numFmtId="0" fontId="7" fillId="0" borderId="0" xfId="0" applyFont="1" applyBorder="1" applyAlignment="1">
      <alignment vertical="center"/>
    </xf>
    <xf numFmtId="0" fontId="7"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right" vertical="center"/>
    </xf>
    <xf numFmtId="1"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left" vertical="center"/>
    </xf>
    <xf numFmtId="0" fontId="4" fillId="0" borderId="1" xfId="0" applyFont="1" applyBorder="1" applyAlignment="1">
      <alignment horizontal="right" vertical="center"/>
    </xf>
    <xf numFmtId="0" fontId="4"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85" zoomScaleNormal="100" zoomScalePageLayoutView="85" workbookViewId="0">
      <selection activeCell="B55" sqref="B55"/>
    </sheetView>
  </sheetViews>
  <sheetFormatPr defaultColWidth="25.42578125" defaultRowHeight="15" x14ac:dyDescent="0.25"/>
  <cols>
    <col min="1" max="1" width="6.28515625" style="2"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113" t="s">
        <v>77</v>
      </c>
      <c r="B1" s="113"/>
      <c r="C1" s="113"/>
      <c r="D1" s="113"/>
      <c r="E1" s="113"/>
      <c r="F1" s="113"/>
      <c r="G1" s="113"/>
    </row>
    <row r="2" spans="1:7" ht="15.75" x14ac:dyDescent="0.25">
      <c r="A2" s="25" t="s">
        <v>0</v>
      </c>
      <c r="B2" s="26" t="s">
        <v>1</v>
      </c>
      <c r="C2" s="116" t="s">
        <v>2</v>
      </c>
      <c r="D2" s="116"/>
      <c r="E2" s="27" t="s">
        <v>3</v>
      </c>
      <c r="F2" s="27" t="s">
        <v>4</v>
      </c>
      <c r="G2" s="27" t="s">
        <v>5</v>
      </c>
    </row>
    <row r="3" spans="1:7" s="9" customFormat="1" ht="18.75" x14ac:dyDescent="0.3">
      <c r="A3" s="17" t="s">
        <v>43</v>
      </c>
      <c r="B3" s="17" t="s">
        <v>6</v>
      </c>
      <c r="C3" s="117"/>
      <c r="D3" s="117"/>
      <c r="E3" s="32"/>
      <c r="F3" s="17"/>
      <c r="G3" s="17"/>
    </row>
    <row r="4" spans="1:7" s="9" customFormat="1" ht="93.75" x14ac:dyDescent="0.3">
      <c r="A4" s="10">
        <v>1</v>
      </c>
      <c r="B4" s="16" t="s">
        <v>34</v>
      </c>
      <c r="C4" s="50">
        <v>135</v>
      </c>
      <c r="D4" s="51" t="s">
        <v>53</v>
      </c>
      <c r="E4" s="41">
        <v>1130</v>
      </c>
      <c r="F4" s="11" t="s">
        <v>36</v>
      </c>
      <c r="G4" s="12">
        <f>C4*E4</f>
        <v>152550</v>
      </c>
    </row>
    <row r="5" spans="1:7" s="9" customFormat="1" ht="75" x14ac:dyDescent="0.3">
      <c r="A5" s="10">
        <v>2</v>
      </c>
      <c r="B5" s="18" t="s">
        <v>7</v>
      </c>
      <c r="C5" s="33">
        <v>21</v>
      </c>
      <c r="D5" s="52" t="s">
        <v>53</v>
      </c>
      <c r="E5" s="41">
        <v>985</v>
      </c>
      <c r="F5" s="11" t="s">
        <v>36</v>
      </c>
      <c r="G5" s="12">
        <f t="shared" ref="G5:G20" si="0">C5*E5</f>
        <v>20685</v>
      </c>
    </row>
    <row r="6" spans="1:7" s="9" customFormat="1" ht="56.25" x14ac:dyDescent="0.3">
      <c r="A6" s="10">
        <v>3</v>
      </c>
      <c r="B6" s="18" t="s">
        <v>8</v>
      </c>
      <c r="C6" s="33">
        <v>26</v>
      </c>
      <c r="D6" s="52" t="s">
        <v>53</v>
      </c>
      <c r="E6" s="41">
        <v>916</v>
      </c>
      <c r="F6" s="11" t="s">
        <v>37</v>
      </c>
      <c r="G6" s="12">
        <f t="shared" si="0"/>
        <v>23816</v>
      </c>
    </row>
    <row r="7" spans="1:7" s="9" customFormat="1" ht="75" x14ac:dyDescent="0.3">
      <c r="A7" s="10">
        <v>4</v>
      </c>
      <c r="B7" s="18" t="s">
        <v>9</v>
      </c>
      <c r="C7" s="33">
        <v>4</v>
      </c>
      <c r="D7" s="52" t="s">
        <v>53</v>
      </c>
      <c r="E7" s="41">
        <v>2456</v>
      </c>
      <c r="F7" s="11" t="s">
        <v>37</v>
      </c>
      <c r="G7" s="12">
        <f t="shared" si="0"/>
        <v>9824</v>
      </c>
    </row>
    <row r="8" spans="1:7" s="9" customFormat="1" ht="75" x14ac:dyDescent="0.3">
      <c r="A8" s="10">
        <v>5</v>
      </c>
      <c r="B8" s="18" t="s">
        <v>10</v>
      </c>
      <c r="C8" s="33">
        <v>2</v>
      </c>
      <c r="D8" s="52" t="s">
        <v>53</v>
      </c>
      <c r="E8" s="41">
        <v>9261</v>
      </c>
      <c r="F8" s="11" t="s">
        <v>37</v>
      </c>
      <c r="G8" s="12">
        <f t="shared" si="0"/>
        <v>18522</v>
      </c>
    </row>
    <row r="9" spans="1:7" s="9" customFormat="1" ht="37.5" x14ac:dyDescent="0.3">
      <c r="A9" s="10">
        <v>6</v>
      </c>
      <c r="B9" s="18" t="s">
        <v>11</v>
      </c>
      <c r="C9" s="48">
        <v>135</v>
      </c>
      <c r="D9" s="37" t="s">
        <v>53</v>
      </c>
      <c r="E9" s="41">
        <v>54</v>
      </c>
      <c r="F9" s="11" t="s">
        <v>37</v>
      </c>
      <c r="G9" s="12">
        <f t="shared" si="0"/>
        <v>7290</v>
      </c>
    </row>
    <row r="10" spans="1:7" s="9" customFormat="1" ht="56.25" x14ac:dyDescent="0.3">
      <c r="A10" s="10">
        <v>7</v>
      </c>
      <c r="B10" s="18" t="s">
        <v>12</v>
      </c>
      <c r="C10" s="49">
        <v>21</v>
      </c>
      <c r="D10" s="40" t="s">
        <v>53</v>
      </c>
      <c r="E10" s="41">
        <v>83</v>
      </c>
      <c r="F10" s="11" t="s">
        <v>37</v>
      </c>
      <c r="G10" s="12">
        <f t="shared" si="0"/>
        <v>1743</v>
      </c>
    </row>
    <row r="11" spans="1:7" s="9" customFormat="1" ht="56.25" x14ac:dyDescent="0.3">
      <c r="A11" s="10">
        <v>8</v>
      </c>
      <c r="B11" s="18" t="s">
        <v>13</v>
      </c>
      <c r="C11" s="33">
        <v>12</v>
      </c>
      <c r="D11" s="52" t="s">
        <v>53</v>
      </c>
      <c r="E11" s="41">
        <v>162</v>
      </c>
      <c r="F11" s="11" t="s">
        <v>37</v>
      </c>
      <c r="G11" s="12">
        <f t="shared" si="0"/>
        <v>1944</v>
      </c>
    </row>
    <row r="12" spans="1:7" s="9" customFormat="1" ht="37.5" x14ac:dyDescent="0.3">
      <c r="A12" s="10">
        <v>9</v>
      </c>
      <c r="B12" s="18" t="s">
        <v>14</v>
      </c>
      <c r="C12" s="33">
        <v>16</v>
      </c>
      <c r="D12" s="52" t="s">
        <v>53</v>
      </c>
      <c r="E12" s="41">
        <v>72</v>
      </c>
      <c r="F12" s="11" t="s">
        <v>37</v>
      </c>
      <c r="G12" s="12">
        <f t="shared" si="0"/>
        <v>1152</v>
      </c>
    </row>
    <row r="13" spans="1:7" s="9" customFormat="1" ht="93.75" x14ac:dyDescent="0.3">
      <c r="A13" s="10">
        <v>10</v>
      </c>
      <c r="B13" s="18" t="s">
        <v>15</v>
      </c>
      <c r="C13" s="33">
        <v>283</v>
      </c>
      <c r="D13" s="52" t="s">
        <v>54</v>
      </c>
      <c r="E13" s="41">
        <v>222</v>
      </c>
      <c r="F13" s="11" t="s">
        <v>38</v>
      </c>
      <c r="G13" s="12">
        <f t="shared" si="0"/>
        <v>62826</v>
      </c>
    </row>
    <row r="14" spans="1:7" s="9" customFormat="1" ht="156.75" customHeight="1" x14ac:dyDescent="0.3">
      <c r="A14" s="10">
        <v>11</v>
      </c>
      <c r="B14" s="18" t="s">
        <v>16</v>
      </c>
      <c r="C14" s="48">
        <v>20</v>
      </c>
      <c r="D14" s="37" t="s">
        <v>54</v>
      </c>
      <c r="E14" s="41">
        <v>341</v>
      </c>
      <c r="F14" s="11" t="s">
        <v>38</v>
      </c>
      <c r="G14" s="12">
        <f t="shared" si="0"/>
        <v>6820</v>
      </c>
    </row>
    <row r="15" spans="1:7" s="9" customFormat="1" ht="93" customHeight="1" x14ac:dyDescent="0.3">
      <c r="A15" s="10">
        <v>12</v>
      </c>
      <c r="B15" s="18" t="s">
        <v>17</v>
      </c>
      <c r="C15" s="33">
        <v>111</v>
      </c>
      <c r="D15" s="52" t="s">
        <v>54</v>
      </c>
      <c r="E15" s="41">
        <v>524</v>
      </c>
      <c r="F15" s="11" t="s">
        <v>38</v>
      </c>
      <c r="G15" s="12">
        <f t="shared" si="0"/>
        <v>58164</v>
      </c>
    </row>
    <row r="16" spans="1:7" s="9" customFormat="1" ht="59.25" customHeight="1" x14ac:dyDescent="0.3">
      <c r="A16" s="10">
        <v>13</v>
      </c>
      <c r="B16" s="18" t="s">
        <v>18</v>
      </c>
      <c r="C16" s="33">
        <v>16</v>
      </c>
      <c r="D16" s="52" t="s">
        <v>53</v>
      </c>
      <c r="E16" s="41">
        <v>3185</v>
      </c>
      <c r="F16" s="11" t="s">
        <v>37</v>
      </c>
      <c r="G16" s="12">
        <f t="shared" si="0"/>
        <v>50960</v>
      </c>
    </row>
    <row r="17" spans="1:9" s="9" customFormat="1" ht="95.25" customHeight="1" x14ac:dyDescent="0.3">
      <c r="A17" s="10">
        <v>14</v>
      </c>
      <c r="B17" s="18" t="s">
        <v>19</v>
      </c>
      <c r="C17" s="33">
        <v>90</v>
      </c>
      <c r="D17" s="52" t="s">
        <v>53</v>
      </c>
      <c r="E17" s="41">
        <v>70</v>
      </c>
      <c r="F17" s="11" t="s">
        <v>37</v>
      </c>
      <c r="G17" s="12">
        <f t="shared" si="0"/>
        <v>6300</v>
      </c>
    </row>
    <row r="18" spans="1:9" s="9" customFormat="1" ht="93" customHeight="1" x14ac:dyDescent="0.3">
      <c r="A18" s="53">
        <v>15</v>
      </c>
      <c r="B18" s="18" t="s">
        <v>59</v>
      </c>
      <c r="C18" s="11">
        <v>3</v>
      </c>
      <c r="D18" s="11" t="s">
        <v>53</v>
      </c>
      <c r="E18" s="11">
        <v>1590</v>
      </c>
      <c r="F18" s="61" t="s">
        <v>37</v>
      </c>
      <c r="G18" s="61">
        <f t="shared" si="0"/>
        <v>4770</v>
      </c>
    </row>
    <row r="19" spans="1:9" s="9" customFormat="1" ht="93.75" x14ac:dyDescent="0.3">
      <c r="A19" s="10">
        <v>16</v>
      </c>
      <c r="B19" s="18" t="s">
        <v>35</v>
      </c>
      <c r="C19" s="33">
        <v>95</v>
      </c>
      <c r="D19" s="52" t="s">
        <v>54</v>
      </c>
      <c r="E19" s="41">
        <v>252</v>
      </c>
      <c r="F19" s="11" t="s">
        <v>38</v>
      </c>
      <c r="G19" s="12">
        <f t="shared" si="0"/>
        <v>23940</v>
      </c>
    </row>
    <row r="20" spans="1:9" s="9" customFormat="1" ht="18.75" x14ac:dyDescent="0.3">
      <c r="A20" s="112">
        <v>17</v>
      </c>
      <c r="B20" s="115" t="s">
        <v>20</v>
      </c>
      <c r="C20" s="114">
        <v>16</v>
      </c>
      <c r="D20" s="114" t="s">
        <v>53</v>
      </c>
      <c r="E20" s="114">
        <v>800</v>
      </c>
      <c r="F20" s="114" t="s">
        <v>37</v>
      </c>
      <c r="G20" s="109">
        <f t="shared" si="0"/>
        <v>12800</v>
      </c>
      <c r="I20" s="24"/>
    </row>
    <row r="21" spans="1:9" s="9" customFormat="1" ht="18.75" hidden="1" customHeight="1" x14ac:dyDescent="0.3">
      <c r="A21" s="112"/>
      <c r="B21" s="115"/>
      <c r="C21" s="114"/>
      <c r="D21" s="114"/>
      <c r="E21" s="114"/>
      <c r="F21" s="114"/>
      <c r="G21" s="109"/>
    </row>
    <row r="22" spans="1:9" s="9" customFormat="1" ht="18.75" x14ac:dyDescent="0.3">
      <c r="A22" s="112"/>
      <c r="B22" s="115"/>
      <c r="C22" s="110"/>
      <c r="D22" s="110"/>
      <c r="E22" s="110"/>
      <c r="F22" s="110"/>
      <c r="G22" s="56">
        <f>SUM(G4:G21)</f>
        <v>464106</v>
      </c>
    </row>
    <row r="23" spans="1:9" s="9" customFormat="1" ht="18.75" x14ac:dyDescent="0.3">
      <c r="A23" s="54"/>
      <c r="B23" s="55"/>
      <c r="C23" s="118" t="s">
        <v>75</v>
      </c>
      <c r="D23" s="118"/>
      <c r="E23" s="118"/>
      <c r="F23" s="118"/>
      <c r="G23" s="87">
        <v>48267</v>
      </c>
    </row>
    <row r="24" spans="1:9" s="9" customFormat="1" ht="18.75" x14ac:dyDescent="0.3">
      <c r="A24" s="54"/>
      <c r="B24" s="55"/>
      <c r="C24" s="119" t="s">
        <v>76</v>
      </c>
      <c r="D24" s="119"/>
      <c r="E24" s="119"/>
      <c r="F24" s="119"/>
      <c r="G24" s="58">
        <f>G22-G23</f>
        <v>415839</v>
      </c>
    </row>
    <row r="25" spans="1:9" s="9" customFormat="1" ht="18.75" x14ac:dyDescent="0.3">
      <c r="A25" s="54"/>
      <c r="B25" s="55"/>
      <c r="C25" s="88"/>
      <c r="D25" s="88"/>
      <c r="E25" s="88"/>
      <c r="F25" s="88"/>
      <c r="G25" s="58"/>
    </row>
    <row r="26" spans="1:9" s="9" customFormat="1" ht="18.75" x14ac:dyDescent="0.3">
      <c r="A26" s="54"/>
      <c r="B26" s="55"/>
      <c r="C26" s="88"/>
      <c r="D26" s="88"/>
      <c r="E26" s="88"/>
      <c r="F26" s="88"/>
      <c r="G26" s="58"/>
    </row>
    <row r="27" spans="1:9" s="9" customFormat="1" ht="18.75" x14ac:dyDescent="0.3">
      <c r="A27" s="54"/>
      <c r="B27" s="55"/>
      <c r="C27" s="88"/>
      <c r="D27" s="88"/>
      <c r="E27" s="88"/>
      <c r="F27" s="88"/>
      <c r="G27" s="58"/>
    </row>
    <row r="28" spans="1:9" s="9" customFormat="1" ht="18.75" x14ac:dyDescent="0.3">
      <c r="A28" s="54"/>
      <c r="B28" s="55"/>
      <c r="C28" s="57"/>
      <c r="D28" s="57"/>
      <c r="E28" s="57"/>
      <c r="F28" s="57"/>
      <c r="G28" s="58"/>
    </row>
    <row r="29" spans="1:9" s="9" customFormat="1" ht="18.75" x14ac:dyDescent="0.3">
      <c r="A29" s="13" t="s">
        <v>42</v>
      </c>
      <c r="B29" s="14" t="s">
        <v>21</v>
      </c>
      <c r="C29" s="34"/>
      <c r="D29" s="47"/>
      <c r="E29" s="42"/>
      <c r="F29" s="15"/>
      <c r="G29" s="4"/>
    </row>
    <row r="30" spans="1:9" s="9" customFormat="1" ht="37.5" x14ac:dyDescent="0.3">
      <c r="A30" s="10">
        <v>1</v>
      </c>
      <c r="B30" s="18" t="s">
        <v>22</v>
      </c>
      <c r="C30" s="33">
        <v>90</v>
      </c>
      <c r="D30" s="52" t="s">
        <v>53</v>
      </c>
      <c r="E30" s="41">
        <v>497</v>
      </c>
      <c r="F30" s="11" t="s">
        <v>39</v>
      </c>
      <c r="G30" s="19">
        <f>C30*E30</f>
        <v>44730</v>
      </c>
    </row>
    <row r="31" spans="1:9" s="9" customFormat="1" ht="75" x14ac:dyDescent="0.3">
      <c r="A31" s="10">
        <v>2</v>
      </c>
      <c r="B31" s="18" t="s">
        <v>23</v>
      </c>
      <c r="C31" s="33">
        <v>4</v>
      </c>
      <c r="D31" s="52" t="s">
        <v>55</v>
      </c>
      <c r="E31" s="43">
        <v>1426.33</v>
      </c>
      <c r="F31" s="11" t="s">
        <v>40</v>
      </c>
      <c r="G31" s="61">
        <f t="shared" ref="G31:G34" si="1">C31*E31</f>
        <v>5705.32</v>
      </c>
    </row>
    <row r="32" spans="1:9" s="9" customFormat="1" ht="75" x14ac:dyDescent="0.3">
      <c r="A32" s="10">
        <v>3</v>
      </c>
      <c r="B32" s="18" t="s">
        <v>24</v>
      </c>
      <c r="C32" s="33">
        <v>16</v>
      </c>
      <c r="D32" s="52" t="s">
        <v>53</v>
      </c>
      <c r="E32" s="44">
        <v>124.3</v>
      </c>
      <c r="F32" s="11" t="s">
        <v>39</v>
      </c>
      <c r="G32" s="12">
        <f t="shared" si="1"/>
        <v>1988.8</v>
      </c>
    </row>
    <row r="33" spans="1:9" s="9" customFormat="1" ht="75" x14ac:dyDescent="0.3">
      <c r="A33" s="10">
        <v>4</v>
      </c>
      <c r="B33" s="18" t="s">
        <v>25</v>
      </c>
      <c r="C33" s="33">
        <v>30</v>
      </c>
      <c r="D33" s="52" t="s">
        <v>53</v>
      </c>
      <c r="E33" s="41">
        <v>497</v>
      </c>
      <c r="F33" s="11" t="s">
        <v>39</v>
      </c>
      <c r="G33" s="19">
        <f t="shared" si="1"/>
        <v>14910</v>
      </c>
    </row>
    <row r="34" spans="1:9" s="9" customFormat="1" ht="131.25" customHeight="1" x14ac:dyDescent="0.3">
      <c r="A34" s="112">
        <v>5</v>
      </c>
      <c r="B34" s="111" t="s">
        <v>26</v>
      </c>
      <c r="C34" s="59">
        <v>2</v>
      </c>
      <c r="D34" s="19" t="s">
        <v>53</v>
      </c>
      <c r="E34" s="44">
        <v>3610</v>
      </c>
      <c r="F34" s="11" t="s">
        <v>39</v>
      </c>
      <c r="G34" s="19">
        <f t="shared" si="1"/>
        <v>7220</v>
      </c>
    </row>
    <row r="35" spans="1:9" ht="18.75" x14ac:dyDescent="0.3">
      <c r="A35" s="112"/>
      <c r="B35" s="111"/>
      <c r="C35" s="121" t="s">
        <v>58</v>
      </c>
      <c r="D35" s="121"/>
      <c r="E35" s="121"/>
      <c r="F35" s="121"/>
      <c r="G35" s="60">
        <f>SUM(G30:G34)</f>
        <v>74554.12</v>
      </c>
      <c r="I35" s="24"/>
    </row>
    <row r="38" spans="1:9" ht="15.75" x14ac:dyDescent="0.25">
      <c r="A38" s="5"/>
      <c r="B38" s="6"/>
      <c r="C38" s="35"/>
      <c r="D38" s="38"/>
      <c r="E38" s="45"/>
      <c r="F38" s="7"/>
      <c r="G38" s="7"/>
    </row>
    <row r="39" spans="1:9" ht="15.75" x14ac:dyDescent="0.25">
      <c r="A39" s="122" t="s">
        <v>27</v>
      </c>
      <c r="B39" s="123"/>
      <c r="C39" s="123"/>
      <c r="D39" s="123"/>
      <c r="E39" s="123"/>
      <c r="F39" s="123"/>
      <c r="G39" s="123"/>
    </row>
    <row r="40" spans="1:9" ht="15.75" x14ac:dyDescent="0.25">
      <c r="A40" s="124" t="s">
        <v>28</v>
      </c>
      <c r="B40" s="124"/>
      <c r="C40" s="125">
        <f>G24</f>
        <v>415839</v>
      </c>
      <c r="D40" s="126"/>
      <c r="E40" s="31"/>
      <c r="F40" s="21"/>
      <c r="G40" s="21"/>
    </row>
    <row r="41" spans="1:9" ht="15.75" x14ac:dyDescent="0.25">
      <c r="A41" s="124" t="s">
        <v>29</v>
      </c>
      <c r="B41" s="124"/>
      <c r="C41" s="127">
        <f>G35</f>
        <v>74554.12</v>
      </c>
      <c r="D41" s="127"/>
      <c r="E41" s="31"/>
      <c r="F41" s="21"/>
      <c r="G41" s="21"/>
    </row>
    <row r="42" spans="1:9" ht="15.75" x14ac:dyDescent="0.25">
      <c r="A42" s="22"/>
      <c r="B42" s="23" t="s">
        <v>41</v>
      </c>
      <c r="C42" s="127">
        <f>C40+C41</f>
        <v>490393.12</v>
      </c>
      <c r="D42" s="127"/>
      <c r="E42" s="31"/>
      <c r="F42" s="21"/>
      <c r="G42" s="21"/>
    </row>
    <row r="43" spans="1:9" ht="15.75" x14ac:dyDescent="0.25">
      <c r="A43" s="22"/>
      <c r="B43" s="23" t="s">
        <v>56</v>
      </c>
      <c r="C43" s="128">
        <v>490000</v>
      </c>
      <c r="D43" s="128"/>
      <c r="E43" s="31"/>
      <c r="F43" s="21"/>
      <c r="G43" s="21"/>
    </row>
    <row r="44" spans="1:9" ht="15.75" x14ac:dyDescent="0.25">
      <c r="A44" s="5"/>
      <c r="B44" s="6"/>
      <c r="C44" s="35"/>
      <c r="D44" s="38"/>
      <c r="E44" s="45"/>
      <c r="F44" s="7"/>
      <c r="G44" s="7"/>
    </row>
    <row r="45" spans="1:9" ht="15.75" x14ac:dyDescent="0.25">
      <c r="A45" s="5"/>
      <c r="B45" s="6"/>
      <c r="C45" s="35"/>
      <c r="D45" s="38"/>
      <c r="E45" s="45"/>
      <c r="F45" s="7"/>
      <c r="G45" s="7"/>
    </row>
    <row r="46" spans="1:9" ht="15.75" x14ac:dyDescent="0.25">
      <c r="A46" s="5"/>
      <c r="B46" s="6"/>
      <c r="C46" s="35"/>
      <c r="D46" s="38"/>
      <c r="E46" s="45"/>
      <c r="F46" s="7"/>
      <c r="G46" s="7"/>
    </row>
    <row r="47" spans="1:9" ht="15.75" x14ac:dyDescent="0.25">
      <c r="A47" s="5"/>
      <c r="B47" s="20" t="s">
        <v>30</v>
      </c>
      <c r="C47" s="120" t="s">
        <v>31</v>
      </c>
      <c r="D47" s="120"/>
      <c r="E47" s="120"/>
      <c r="F47" s="120"/>
      <c r="G47" s="120"/>
    </row>
    <row r="48" spans="1:9" ht="15.75" x14ac:dyDescent="0.25">
      <c r="A48" s="5"/>
      <c r="B48" s="20"/>
      <c r="C48" s="120" t="s">
        <v>32</v>
      </c>
      <c r="D48" s="120"/>
      <c r="E48" s="120"/>
      <c r="F48" s="120"/>
      <c r="G48" s="120"/>
    </row>
    <row r="49" spans="1:7" ht="15.75" x14ac:dyDescent="0.25">
      <c r="A49" s="5"/>
      <c r="B49" s="20"/>
      <c r="C49" s="120" t="s">
        <v>33</v>
      </c>
      <c r="D49" s="120"/>
      <c r="E49" s="120"/>
      <c r="F49" s="120"/>
      <c r="G49" s="120"/>
    </row>
    <row r="50" spans="1:7" ht="15.75" x14ac:dyDescent="0.25">
      <c r="A50" s="5"/>
      <c r="B50" s="6"/>
      <c r="C50" s="35"/>
      <c r="D50" s="38"/>
      <c r="E50" s="45"/>
      <c r="F50" s="7"/>
      <c r="G50" s="7"/>
    </row>
    <row r="51" spans="1:7" ht="15.75" x14ac:dyDescent="0.25">
      <c r="A51" s="5"/>
      <c r="B51" s="6"/>
      <c r="C51" s="35"/>
      <c r="D51" s="38"/>
      <c r="E51" s="45"/>
      <c r="F51" s="7"/>
      <c r="G51" s="7"/>
    </row>
  </sheetData>
  <mergeCells count="26">
    <mergeCell ref="C48:G48"/>
    <mergeCell ref="C49:G49"/>
    <mergeCell ref="C35:F35"/>
    <mergeCell ref="A39:G39"/>
    <mergeCell ref="A40:B40"/>
    <mergeCell ref="A41:B41"/>
    <mergeCell ref="C47:G47"/>
    <mergeCell ref="C40:D40"/>
    <mergeCell ref="C41:D41"/>
    <mergeCell ref="C42:D42"/>
    <mergeCell ref="C43:D43"/>
    <mergeCell ref="G20:G21"/>
    <mergeCell ref="C22:F22"/>
    <mergeCell ref="B34:B35"/>
    <mergeCell ref="A34:A35"/>
    <mergeCell ref="A1:G1"/>
    <mergeCell ref="A20:A22"/>
    <mergeCell ref="C20:C21"/>
    <mergeCell ref="D20:D21"/>
    <mergeCell ref="E20:E21"/>
    <mergeCell ref="F20:F21"/>
    <mergeCell ref="B20:B22"/>
    <mergeCell ref="C2:D2"/>
    <mergeCell ref="C3:D3"/>
    <mergeCell ref="C23:F23"/>
    <mergeCell ref="C24:F24"/>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4" sqref="D24"/>
    </sheetView>
  </sheetViews>
  <sheetFormatPr defaultRowHeight="15" x14ac:dyDescent="0.25"/>
  <cols>
    <col min="8" max="8" width="10.85546875" bestFit="1" customWidth="1"/>
  </cols>
  <sheetData>
    <row r="1" spans="1:10" ht="22.5" customHeight="1" x14ac:dyDescent="0.3">
      <c r="A1" s="129" t="s">
        <v>51</v>
      </c>
      <c r="B1" s="130"/>
      <c r="C1" s="130"/>
      <c r="D1" s="130"/>
      <c r="E1" s="130"/>
      <c r="F1" s="130"/>
      <c r="G1" s="130"/>
      <c r="H1" s="130"/>
      <c r="I1" s="130"/>
    </row>
    <row r="4" spans="1:10" ht="18.75" x14ac:dyDescent="0.3">
      <c r="A4" s="28" t="s">
        <v>44</v>
      </c>
      <c r="B4" s="28"/>
      <c r="C4" s="28"/>
      <c r="D4" s="28"/>
      <c r="E4" s="28"/>
      <c r="F4" s="28"/>
      <c r="G4" s="28"/>
      <c r="H4" s="28"/>
      <c r="I4" s="28"/>
    </row>
    <row r="5" spans="1:10" ht="18.75" x14ac:dyDescent="0.3">
      <c r="A5" s="28"/>
      <c r="B5" s="28"/>
      <c r="C5" s="28"/>
      <c r="D5" s="28"/>
      <c r="E5" s="28"/>
      <c r="F5" s="28"/>
      <c r="G5" s="28"/>
      <c r="H5" s="28"/>
      <c r="I5" s="28"/>
    </row>
    <row r="6" spans="1:10" ht="18.75" x14ac:dyDescent="0.3">
      <c r="A6" s="28" t="s">
        <v>45</v>
      </c>
      <c r="B6" s="28"/>
      <c r="C6" s="28"/>
      <c r="D6" s="28"/>
      <c r="E6" s="28"/>
      <c r="F6" s="28"/>
      <c r="G6" s="28"/>
      <c r="H6" s="28"/>
      <c r="I6" s="28"/>
    </row>
    <row r="7" spans="1:10" ht="18.75" x14ac:dyDescent="0.3">
      <c r="A7" s="28"/>
      <c r="B7" s="28"/>
      <c r="C7" s="28"/>
      <c r="D7" s="28"/>
      <c r="E7" s="28"/>
      <c r="F7" s="28"/>
      <c r="G7" s="28"/>
      <c r="H7" s="28"/>
      <c r="I7" s="28"/>
    </row>
    <row r="8" spans="1:10" ht="18.75" customHeight="1" x14ac:dyDescent="0.3">
      <c r="A8" s="28" t="s">
        <v>46</v>
      </c>
      <c r="B8" s="28"/>
      <c r="C8" s="28"/>
      <c r="D8" s="132" t="s">
        <v>77</v>
      </c>
      <c r="E8" s="132"/>
      <c r="F8" s="132"/>
      <c r="G8" s="132"/>
      <c r="H8" s="132"/>
      <c r="I8" s="132"/>
      <c r="J8" s="132"/>
    </row>
    <row r="9" spans="1:10" ht="18.75" x14ac:dyDescent="0.3">
      <c r="A9" s="28"/>
      <c r="B9" s="28"/>
      <c r="C9" s="28"/>
      <c r="D9" s="132"/>
      <c r="E9" s="132"/>
      <c r="F9" s="132"/>
      <c r="G9" s="132"/>
      <c r="H9" s="132"/>
      <c r="I9" s="132"/>
      <c r="J9" s="132"/>
    </row>
    <row r="10" spans="1:10" ht="18.75" x14ac:dyDescent="0.3">
      <c r="A10" s="28"/>
      <c r="B10" s="28"/>
      <c r="C10" s="28"/>
      <c r="D10" s="132"/>
      <c r="E10" s="132"/>
      <c r="F10" s="132"/>
      <c r="G10" s="132"/>
      <c r="H10" s="132"/>
      <c r="I10" s="132"/>
      <c r="J10" s="132"/>
    </row>
    <row r="11" spans="1:10" ht="18.75" x14ac:dyDescent="0.3">
      <c r="A11" s="28" t="s">
        <v>48</v>
      </c>
      <c r="B11" s="28"/>
      <c r="C11" s="28"/>
      <c r="D11" s="28"/>
      <c r="E11" s="28"/>
      <c r="F11" s="28"/>
      <c r="G11" s="28"/>
      <c r="H11" s="28"/>
      <c r="I11" s="28"/>
    </row>
    <row r="12" spans="1:10" ht="18.75" x14ac:dyDescent="0.3">
      <c r="A12" s="28"/>
      <c r="B12" s="28"/>
      <c r="C12" s="28"/>
      <c r="D12" s="28"/>
      <c r="E12" s="28"/>
      <c r="F12" s="28"/>
      <c r="G12" s="28"/>
      <c r="H12" s="28"/>
      <c r="I12" s="28"/>
    </row>
    <row r="13" spans="1:10" ht="18.75" x14ac:dyDescent="0.3">
      <c r="A13" s="28" t="s">
        <v>47</v>
      </c>
      <c r="B13" s="28"/>
      <c r="C13" s="28"/>
      <c r="D13" s="28"/>
      <c r="E13" s="28"/>
      <c r="F13" s="28"/>
      <c r="G13" s="28"/>
      <c r="H13" s="28"/>
      <c r="I13" s="28"/>
    </row>
    <row r="14" spans="1:10" ht="18.75" x14ac:dyDescent="0.3">
      <c r="A14" s="28"/>
      <c r="B14" s="28"/>
      <c r="C14" s="28"/>
      <c r="D14" s="28"/>
      <c r="E14" s="28"/>
      <c r="F14" s="28"/>
      <c r="G14" s="28"/>
      <c r="H14" s="28"/>
      <c r="I14" s="28"/>
    </row>
    <row r="15" spans="1:10" ht="18.75" x14ac:dyDescent="0.3">
      <c r="A15" s="28"/>
      <c r="B15" s="28"/>
      <c r="C15" s="28"/>
      <c r="D15" s="28"/>
      <c r="E15" s="28"/>
      <c r="F15" s="28"/>
      <c r="G15" s="28"/>
      <c r="H15" s="28"/>
      <c r="I15" s="28"/>
    </row>
    <row r="16" spans="1:10" ht="18.75" x14ac:dyDescent="0.3">
      <c r="A16" s="28"/>
      <c r="B16" s="28"/>
      <c r="C16" s="28"/>
      <c r="D16" s="28"/>
      <c r="E16" s="28"/>
      <c r="F16" s="28"/>
      <c r="G16" s="28"/>
      <c r="H16" s="28"/>
      <c r="I16" s="28"/>
    </row>
    <row r="17" spans="1:10" ht="18.75" x14ac:dyDescent="0.3">
      <c r="A17" s="28"/>
      <c r="B17" s="28"/>
      <c r="C17" s="28"/>
      <c r="D17" s="28"/>
      <c r="E17" s="28"/>
      <c r="F17" s="28"/>
      <c r="G17" s="28"/>
      <c r="H17" s="28"/>
      <c r="I17" s="28"/>
    </row>
    <row r="18" spans="1:10" s="8" customFormat="1" ht="15.75" x14ac:dyDescent="0.25">
      <c r="A18" s="29"/>
      <c r="B18" s="124" t="s">
        <v>49</v>
      </c>
      <c r="C18" s="124"/>
      <c r="D18" s="124"/>
      <c r="E18" s="124"/>
      <c r="F18" s="124"/>
      <c r="G18" s="124"/>
      <c r="H18" s="124"/>
      <c r="I18" s="124"/>
      <c r="J18" s="124"/>
    </row>
    <row r="19" spans="1:10" s="8" customFormat="1" ht="15.75" x14ac:dyDescent="0.25">
      <c r="A19" s="131" t="s">
        <v>50</v>
      </c>
      <c r="B19" s="131"/>
      <c r="C19" s="131"/>
      <c r="D19" s="131"/>
      <c r="E19" s="131"/>
      <c r="F19" s="131"/>
      <c r="G19" s="131"/>
      <c r="H19" s="131"/>
      <c r="I19" s="131"/>
      <c r="J19" s="131"/>
    </row>
    <row r="20" spans="1:10" s="8" customFormat="1" ht="15.75" x14ac:dyDescent="0.25">
      <c r="A20" s="30"/>
      <c r="B20" s="30"/>
      <c r="C20" s="30"/>
      <c r="D20" s="30"/>
      <c r="E20" s="30"/>
      <c r="F20" s="30"/>
      <c r="G20" s="30"/>
      <c r="H20" s="30"/>
      <c r="I20" s="30"/>
      <c r="J20" s="30"/>
    </row>
    <row r="21" spans="1:10" s="8" customFormat="1" ht="15.75" x14ac:dyDescent="0.25">
      <c r="A21" s="30"/>
      <c r="B21" s="30"/>
      <c r="C21" s="30"/>
      <c r="D21" s="30"/>
      <c r="E21" s="30"/>
      <c r="F21" s="30"/>
      <c r="G21" s="30"/>
      <c r="H21" s="30"/>
      <c r="I21" s="30"/>
      <c r="J21" s="30"/>
    </row>
    <row r="22" spans="1:10" ht="18.75" x14ac:dyDescent="0.3">
      <c r="A22" s="28"/>
      <c r="B22" s="28"/>
      <c r="C22" s="28"/>
      <c r="D22" s="28"/>
      <c r="E22" s="28"/>
      <c r="F22" s="28"/>
      <c r="G22" s="28"/>
      <c r="H22" s="28"/>
      <c r="I22" s="28"/>
    </row>
    <row r="23" spans="1:10" ht="18.75" x14ac:dyDescent="0.3">
      <c r="A23" s="28"/>
      <c r="B23" s="28"/>
      <c r="C23" s="28"/>
      <c r="D23" s="28"/>
      <c r="E23" s="28"/>
      <c r="F23" s="28"/>
      <c r="G23" s="28"/>
      <c r="H23" s="28"/>
      <c r="I23" s="28"/>
    </row>
    <row r="24" spans="1:10" ht="18.75" x14ac:dyDescent="0.3">
      <c r="A24" s="28"/>
      <c r="B24" s="28"/>
      <c r="C24" s="28"/>
      <c r="D24" s="28"/>
      <c r="E24" s="28"/>
      <c r="F24" s="28" t="s">
        <v>57</v>
      </c>
      <c r="G24" s="28"/>
      <c r="H24" s="105">
        <v>490392</v>
      </c>
      <c r="I24" s="28"/>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tabSelected="1" view="pageLayout" topLeftCell="A50" zoomScale="115" zoomScaleNormal="100" zoomScalePageLayoutView="115" workbookViewId="0">
      <selection activeCell="L56" sqref="L56"/>
    </sheetView>
  </sheetViews>
  <sheetFormatPr defaultRowHeight="15.75" x14ac:dyDescent="0.25"/>
  <cols>
    <col min="1" max="1" width="6.28515625" style="8" bestFit="1" customWidth="1"/>
    <col min="2" max="2" width="36.28515625" style="8" bestFit="1" customWidth="1"/>
    <col min="3" max="3" width="8" style="76" bestFit="1" customWidth="1"/>
    <col min="4" max="4" width="5" style="83" bestFit="1" customWidth="1"/>
    <col min="5" max="5" width="10.5703125" style="45" bestFit="1" customWidth="1"/>
    <col min="6" max="6" width="8.85546875" style="45" bestFit="1" customWidth="1"/>
    <col min="7" max="7" width="9.140625" style="45" bestFit="1" customWidth="1"/>
    <col min="8" max="8" width="5.7109375" style="76" bestFit="1" customWidth="1"/>
    <col min="9" max="9" width="5.5703125" style="83" bestFit="1" customWidth="1"/>
    <col min="10" max="10" width="10.5703125" style="45" bestFit="1" customWidth="1"/>
    <col min="11" max="11" width="8.85546875" style="45" bestFit="1" customWidth="1"/>
    <col min="12" max="12" width="12.140625" style="74" bestFit="1" customWidth="1"/>
    <col min="13" max="14" width="9.85546875" style="45" bestFit="1" customWidth="1"/>
    <col min="15" max="15" width="14" style="45" bestFit="1" customWidth="1"/>
    <col min="16" max="16384" width="9.140625" style="8"/>
  </cols>
  <sheetData>
    <row r="1" spans="1:15" x14ac:dyDescent="0.25">
      <c r="A1" s="145" t="s">
        <v>60</v>
      </c>
      <c r="B1" s="145"/>
      <c r="C1" s="145"/>
      <c r="D1" s="145"/>
      <c r="E1" s="145"/>
      <c r="F1" s="145"/>
      <c r="G1" s="145"/>
      <c r="H1" s="145"/>
      <c r="I1" s="145"/>
      <c r="J1" s="145"/>
      <c r="K1" s="145"/>
      <c r="L1" s="145"/>
      <c r="M1" s="145"/>
      <c r="N1" s="145"/>
      <c r="O1" s="145"/>
    </row>
    <row r="2" spans="1:15" x14ac:dyDescent="0.25">
      <c r="A2" s="146" t="s">
        <v>83</v>
      </c>
      <c r="B2" s="146"/>
      <c r="C2" s="146"/>
      <c r="D2" s="146"/>
      <c r="E2" s="146"/>
      <c r="F2" s="146"/>
      <c r="G2" s="146"/>
      <c r="H2" s="146"/>
      <c r="I2" s="146"/>
      <c r="J2" s="146"/>
      <c r="K2" s="146"/>
      <c r="L2" s="146"/>
      <c r="M2" s="146"/>
      <c r="N2" s="146"/>
      <c r="O2" s="146"/>
    </row>
    <row r="3" spans="1:15" x14ac:dyDescent="0.25">
      <c r="A3" s="138" t="s">
        <v>84</v>
      </c>
      <c r="B3" s="139"/>
      <c r="C3" s="139"/>
      <c r="D3" s="139"/>
      <c r="E3" s="139"/>
      <c r="F3" s="139"/>
      <c r="G3" s="139"/>
      <c r="H3" s="139"/>
      <c r="I3" s="139"/>
      <c r="J3" s="139"/>
      <c r="K3" s="139"/>
      <c r="L3" s="139"/>
      <c r="M3" s="139"/>
      <c r="N3" s="139"/>
      <c r="O3" s="140"/>
    </row>
    <row r="4" spans="1:15" x14ac:dyDescent="0.25">
      <c r="A4" s="149"/>
      <c r="B4" s="150"/>
      <c r="C4" s="150"/>
      <c r="D4" s="150"/>
      <c r="E4" s="150"/>
      <c r="F4" s="150"/>
      <c r="G4" s="150"/>
      <c r="H4" s="150"/>
      <c r="I4" s="150"/>
      <c r="J4" s="150"/>
      <c r="K4" s="150"/>
      <c r="L4" s="150"/>
      <c r="M4" s="150"/>
      <c r="N4" s="150"/>
      <c r="O4" s="151"/>
    </row>
    <row r="5" spans="1:15" x14ac:dyDescent="0.25">
      <c r="A5" s="144" t="s">
        <v>61</v>
      </c>
      <c r="B5" s="147" t="s">
        <v>62</v>
      </c>
      <c r="C5" s="144" t="s">
        <v>63</v>
      </c>
      <c r="D5" s="144"/>
      <c r="E5" s="144"/>
      <c r="F5" s="144"/>
      <c r="G5" s="144"/>
      <c r="H5" s="144" t="s">
        <v>68</v>
      </c>
      <c r="I5" s="144"/>
      <c r="J5" s="144"/>
      <c r="K5" s="144"/>
      <c r="L5" s="144"/>
      <c r="M5" s="144" t="s">
        <v>69</v>
      </c>
      <c r="N5" s="144" t="s">
        <v>70</v>
      </c>
      <c r="O5" s="144" t="s">
        <v>71</v>
      </c>
    </row>
    <row r="6" spans="1:15" x14ac:dyDescent="0.25">
      <c r="A6" s="144"/>
      <c r="B6" s="147"/>
      <c r="C6" s="144" t="s">
        <v>64</v>
      </c>
      <c r="D6" s="144"/>
      <c r="E6" s="106" t="s">
        <v>65</v>
      </c>
      <c r="F6" s="106" t="s">
        <v>66</v>
      </c>
      <c r="G6" s="106" t="s">
        <v>67</v>
      </c>
      <c r="H6" s="144" t="s">
        <v>64</v>
      </c>
      <c r="I6" s="144"/>
      <c r="J6" s="106" t="s">
        <v>65</v>
      </c>
      <c r="K6" s="106" t="s">
        <v>66</v>
      </c>
      <c r="L6" s="107" t="s">
        <v>67</v>
      </c>
      <c r="M6" s="144"/>
      <c r="N6" s="144"/>
      <c r="O6" s="144"/>
    </row>
    <row r="7" spans="1:15" s="9" customFormat="1" ht="18.75" x14ac:dyDescent="0.3">
      <c r="A7" s="108" t="s">
        <v>43</v>
      </c>
      <c r="B7" s="95" t="s">
        <v>6</v>
      </c>
      <c r="C7" s="133"/>
      <c r="D7" s="133"/>
      <c r="E7" s="133"/>
      <c r="F7" s="133"/>
      <c r="G7" s="133"/>
      <c r="H7" s="133"/>
      <c r="I7" s="133"/>
      <c r="J7" s="133"/>
      <c r="K7" s="133"/>
      <c r="L7" s="133"/>
      <c r="M7" s="133"/>
      <c r="N7" s="133"/>
      <c r="O7" s="134"/>
    </row>
    <row r="8" spans="1:15" ht="78.75" x14ac:dyDescent="0.25">
      <c r="A8" s="65">
        <v>1</v>
      </c>
      <c r="B8" s="66" t="s">
        <v>34</v>
      </c>
      <c r="C8" s="78">
        <v>65</v>
      </c>
      <c r="D8" s="81" t="s">
        <v>53</v>
      </c>
      <c r="E8" s="67">
        <v>1130</v>
      </c>
      <c r="F8" s="67" t="s">
        <v>36</v>
      </c>
      <c r="G8" s="73">
        <f>C8*E8</f>
        <v>73450</v>
      </c>
      <c r="H8" s="78">
        <v>145</v>
      </c>
      <c r="I8" s="81" t="s">
        <v>53</v>
      </c>
      <c r="J8" s="73">
        <f>'01'!E4</f>
        <v>1130</v>
      </c>
      <c r="K8" s="67" t="s">
        <v>36</v>
      </c>
      <c r="L8" s="85">
        <f t="shared" ref="L8:L21" si="0">H8*J8</f>
        <v>163850</v>
      </c>
      <c r="M8" s="73" t="s">
        <v>78</v>
      </c>
      <c r="N8" s="73">
        <v>90400</v>
      </c>
      <c r="O8" s="73" t="s">
        <v>78</v>
      </c>
    </row>
    <row r="9" spans="1:15" ht="78.75" x14ac:dyDescent="0.25">
      <c r="A9" s="65">
        <v>2</v>
      </c>
      <c r="B9" s="68" t="s">
        <v>7</v>
      </c>
      <c r="C9" s="79">
        <v>10</v>
      </c>
      <c r="D9" s="82" t="s">
        <v>53</v>
      </c>
      <c r="E9" s="67">
        <v>985</v>
      </c>
      <c r="F9" s="67" t="s">
        <v>36</v>
      </c>
      <c r="G9" s="73">
        <f t="shared" ref="G9:G23" si="1">C9*E9</f>
        <v>9850</v>
      </c>
      <c r="H9" s="79">
        <v>20</v>
      </c>
      <c r="I9" s="82" t="s">
        <v>53</v>
      </c>
      <c r="J9" s="73">
        <f>'01'!E5</f>
        <v>985</v>
      </c>
      <c r="K9" s="67" t="s">
        <v>36</v>
      </c>
      <c r="L9" s="85">
        <f t="shared" si="0"/>
        <v>19700</v>
      </c>
      <c r="M9" s="73" t="s">
        <v>78</v>
      </c>
      <c r="N9" s="73">
        <v>9850</v>
      </c>
      <c r="O9" s="73" t="s">
        <v>78</v>
      </c>
    </row>
    <row r="10" spans="1:15" ht="47.25" x14ac:dyDescent="0.25">
      <c r="A10" s="65">
        <v>3</v>
      </c>
      <c r="B10" s="68" t="s">
        <v>8</v>
      </c>
      <c r="C10" s="79">
        <v>10</v>
      </c>
      <c r="D10" s="82" t="s">
        <v>53</v>
      </c>
      <c r="E10" s="67">
        <v>916</v>
      </c>
      <c r="F10" s="67" t="s">
        <v>37</v>
      </c>
      <c r="G10" s="73">
        <f t="shared" si="1"/>
        <v>9160</v>
      </c>
      <c r="H10" s="79">
        <v>20</v>
      </c>
      <c r="I10" s="82" t="s">
        <v>53</v>
      </c>
      <c r="J10" s="73">
        <f>'01'!E6</f>
        <v>916</v>
      </c>
      <c r="K10" s="67" t="s">
        <v>37</v>
      </c>
      <c r="L10" s="85">
        <f t="shared" si="0"/>
        <v>18320</v>
      </c>
      <c r="M10" s="73" t="s">
        <v>78</v>
      </c>
      <c r="N10" s="73">
        <v>9160</v>
      </c>
      <c r="O10" s="73" t="s">
        <v>78</v>
      </c>
    </row>
    <row r="11" spans="1:15" ht="63" x14ac:dyDescent="0.25">
      <c r="A11" s="65">
        <v>4</v>
      </c>
      <c r="B11" s="68" t="s">
        <v>9</v>
      </c>
      <c r="C11" s="79">
        <v>3</v>
      </c>
      <c r="D11" s="82" t="s">
        <v>53</v>
      </c>
      <c r="E11" s="67">
        <v>2456</v>
      </c>
      <c r="F11" s="67" t="s">
        <v>37</v>
      </c>
      <c r="G11" s="73">
        <f t="shared" si="1"/>
        <v>7368</v>
      </c>
      <c r="H11" s="79">
        <v>7</v>
      </c>
      <c r="I11" s="82" t="s">
        <v>53</v>
      </c>
      <c r="J11" s="73">
        <f>'01'!E7</f>
        <v>2456</v>
      </c>
      <c r="K11" s="67" t="s">
        <v>37</v>
      </c>
      <c r="L11" s="85">
        <f t="shared" si="0"/>
        <v>17192</v>
      </c>
      <c r="M11" s="73" t="s">
        <v>78</v>
      </c>
      <c r="N11" s="73">
        <v>9824</v>
      </c>
      <c r="O11" s="73" t="s">
        <v>78</v>
      </c>
    </row>
    <row r="12" spans="1:15" ht="63" x14ac:dyDescent="0.25">
      <c r="A12" s="65">
        <v>5</v>
      </c>
      <c r="B12" s="68" t="s">
        <v>10</v>
      </c>
      <c r="C12" s="79">
        <v>1</v>
      </c>
      <c r="D12" s="82" t="s">
        <v>53</v>
      </c>
      <c r="E12" s="67">
        <v>9261</v>
      </c>
      <c r="F12" s="67" t="s">
        <v>37</v>
      </c>
      <c r="G12" s="73">
        <f t="shared" si="1"/>
        <v>9261</v>
      </c>
      <c r="H12" s="79">
        <v>4</v>
      </c>
      <c r="I12" s="82" t="s">
        <v>53</v>
      </c>
      <c r="J12" s="73">
        <f>'01'!E8</f>
        <v>9261</v>
      </c>
      <c r="K12" s="67" t="s">
        <v>37</v>
      </c>
      <c r="L12" s="85">
        <f t="shared" si="0"/>
        <v>37044</v>
      </c>
      <c r="M12" s="73" t="s">
        <v>78</v>
      </c>
      <c r="N12" s="73">
        <v>37044</v>
      </c>
      <c r="O12" s="73" t="s">
        <v>78</v>
      </c>
    </row>
    <row r="13" spans="1:15" ht="47.25" x14ac:dyDescent="0.25">
      <c r="A13" s="65">
        <v>6</v>
      </c>
      <c r="B13" s="68" t="s">
        <v>11</v>
      </c>
      <c r="C13" s="79">
        <v>65</v>
      </c>
      <c r="D13" s="82" t="s">
        <v>53</v>
      </c>
      <c r="E13" s="67">
        <v>54</v>
      </c>
      <c r="F13" s="67" t="s">
        <v>37</v>
      </c>
      <c r="G13" s="73">
        <f t="shared" si="1"/>
        <v>3510</v>
      </c>
      <c r="H13" s="79">
        <v>145</v>
      </c>
      <c r="I13" s="82" t="s">
        <v>53</v>
      </c>
      <c r="J13" s="73">
        <f>'01'!E9</f>
        <v>54</v>
      </c>
      <c r="K13" s="67" t="s">
        <v>37</v>
      </c>
      <c r="L13" s="85">
        <f t="shared" si="0"/>
        <v>7830</v>
      </c>
      <c r="M13" s="73" t="s">
        <v>78</v>
      </c>
      <c r="N13" s="73">
        <v>4320</v>
      </c>
      <c r="O13" s="73" t="s">
        <v>78</v>
      </c>
    </row>
    <row r="14" spans="1:15" ht="47.25" x14ac:dyDescent="0.25">
      <c r="A14" s="65">
        <v>7</v>
      </c>
      <c r="B14" s="68" t="s">
        <v>12</v>
      </c>
      <c r="C14" s="79">
        <v>10</v>
      </c>
      <c r="D14" s="82" t="s">
        <v>53</v>
      </c>
      <c r="E14" s="67">
        <v>83</v>
      </c>
      <c r="F14" s="67" t="s">
        <v>37</v>
      </c>
      <c r="G14" s="73">
        <f t="shared" si="1"/>
        <v>830</v>
      </c>
      <c r="H14" s="79">
        <v>20</v>
      </c>
      <c r="I14" s="82" t="s">
        <v>53</v>
      </c>
      <c r="J14" s="73">
        <f>'01'!E10</f>
        <v>83</v>
      </c>
      <c r="K14" s="67" t="s">
        <v>37</v>
      </c>
      <c r="L14" s="85">
        <f t="shared" si="0"/>
        <v>1660</v>
      </c>
      <c r="M14" s="73" t="s">
        <v>78</v>
      </c>
      <c r="N14" s="73">
        <v>830</v>
      </c>
      <c r="O14" s="73" t="s">
        <v>78</v>
      </c>
    </row>
    <row r="15" spans="1:15" ht="47.25" x14ac:dyDescent="0.25">
      <c r="A15" s="65">
        <v>8</v>
      </c>
      <c r="B15" s="68" t="s">
        <v>13</v>
      </c>
      <c r="C15" s="79">
        <v>10</v>
      </c>
      <c r="D15" s="82" t="s">
        <v>53</v>
      </c>
      <c r="E15" s="67">
        <v>162</v>
      </c>
      <c r="F15" s="67" t="s">
        <v>37</v>
      </c>
      <c r="G15" s="73">
        <f t="shared" si="1"/>
        <v>1620</v>
      </c>
      <c r="H15" s="79">
        <v>15</v>
      </c>
      <c r="I15" s="82" t="s">
        <v>53</v>
      </c>
      <c r="J15" s="73">
        <f>'01'!E11</f>
        <v>162</v>
      </c>
      <c r="K15" s="67" t="s">
        <v>37</v>
      </c>
      <c r="L15" s="85">
        <f t="shared" si="0"/>
        <v>2430</v>
      </c>
      <c r="M15" s="73" t="s">
        <v>78</v>
      </c>
      <c r="N15" s="73">
        <v>810</v>
      </c>
      <c r="O15" s="73" t="s">
        <v>78</v>
      </c>
    </row>
    <row r="16" spans="1:15" ht="47.25" x14ac:dyDescent="0.25">
      <c r="A16" s="65">
        <v>9</v>
      </c>
      <c r="B16" s="68" t="s">
        <v>14</v>
      </c>
      <c r="C16" s="79">
        <v>12</v>
      </c>
      <c r="D16" s="82" t="s">
        <v>53</v>
      </c>
      <c r="E16" s="67">
        <v>72</v>
      </c>
      <c r="F16" s="67" t="s">
        <v>37</v>
      </c>
      <c r="G16" s="73">
        <f t="shared" si="1"/>
        <v>864</v>
      </c>
      <c r="H16" s="79">
        <v>22</v>
      </c>
      <c r="I16" s="82" t="s">
        <v>53</v>
      </c>
      <c r="J16" s="73">
        <f>'01'!E12</f>
        <v>72</v>
      </c>
      <c r="K16" s="67" t="s">
        <v>37</v>
      </c>
      <c r="L16" s="85">
        <f t="shared" si="0"/>
        <v>1584</v>
      </c>
      <c r="M16" s="73" t="s">
        <v>78</v>
      </c>
      <c r="N16" s="73">
        <v>720</v>
      </c>
      <c r="O16" s="73" t="s">
        <v>78</v>
      </c>
    </row>
    <row r="17" spans="1:15" ht="94.5" x14ac:dyDescent="0.25">
      <c r="A17" s="65">
        <v>10</v>
      </c>
      <c r="B17" s="68" t="s">
        <v>15</v>
      </c>
      <c r="C17" s="79">
        <v>150</v>
      </c>
      <c r="D17" s="82" t="s">
        <v>54</v>
      </c>
      <c r="E17" s="67">
        <v>222</v>
      </c>
      <c r="F17" s="67" t="s">
        <v>38</v>
      </c>
      <c r="G17" s="73">
        <f t="shared" si="1"/>
        <v>33300</v>
      </c>
      <c r="H17" s="79">
        <v>550</v>
      </c>
      <c r="I17" s="82" t="s">
        <v>54</v>
      </c>
      <c r="J17" s="73">
        <f>'01'!E13</f>
        <v>222</v>
      </c>
      <c r="K17" s="67" t="s">
        <v>38</v>
      </c>
      <c r="L17" s="85">
        <f t="shared" si="0"/>
        <v>122100</v>
      </c>
      <c r="M17" s="73" t="s">
        <v>78</v>
      </c>
      <c r="N17" s="73">
        <v>88800</v>
      </c>
      <c r="O17" s="73" t="s">
        <v>78</v>
      </c>
    </row>
    <row r="18" spans="1:15" ht="94.5" x14ac:dyDescent="0.25">
      <c r="A18" s="65">
        <v>11</v>
      </c>
      <c r="B18" s="68" t="s">
        <v>16</v>
      </c>
      <c r="C18" s="79">
        <v>25</v>
      </c>
      <c r="D18" s="82" t="s">
        <v>54</v>
      </c>
      <c r="E18" s="67">
        <v>341</v>
      </c>
      <c r="F18" s="67" t="s">
        <v>38</v>
      </c>
      <c r="G18" s="73">
        <f t="shared" si="1"/>
        <v>8525</v>
      </c>
      <c r="H18" s="79">
        <v>125</v>
      </c>
      <c r="I18" s="82" t="s">
        <v>54</v>
      </c>
      <c r="J18" s="73">
        <f>'01'!E14</f>
        <v>341</v>
      </c>
      <c r="K18" s="67" t="s">
        <v>38</v>
      </c>
      <c r="L18" s="85">
        <f t="shared" si="0"/>
        <v>42625</v>
      </c>
      <c r="M18" s="73" t="s">
        <v>78</v>
      </c>
      <c r="N18" s="73">
        <v>34100</v>
      </c>
      <c r="O18" s="73" t="s">
        <v>78</v>
      </c>
    </row>
    <row r="19" spans="1:15" ht="63" x14ac:dyDescent="0.25">
      <c r="A19" s="65">
        <v>12</v>
      </c>
      <c r="B19" s="68" t="s">
        <v>17</v>
      </c>
      <c r="C19" s="79">
        <v>79</v>
      </c>
      <c r="D19" s="82" t="s">
        <v>54</v>
      </c>
      <c r="E19" s="67">
        <v>524</v>
      </c>
      <c r="F19" s="67" t="s">
        <v>38</v>
      </c>
      <c r="G19" s="73">
        <f t="shared" si="1"/>
        <v>41396</v>
      </c>
      <c r="H19" s="79">
        <v>280</v>
      </c>
      <c r="I19" s="82" t="s">
        <v>54</v>
      </c>
      <c r="J19" s="73">
        <f>'01'!E15</f>
        <v>524</v>
      </c>
      <c r="K19" s="67" t="s">
        <v>38</v>
      </c>
      <c r="L19" s="85">
        <f t="shared" si="0"/>
        <v>146720</v>
      </c>
      <c r="M19" s="73" t="s">
        <v>78</v>
      </c>
      <c r="N19" s="73">
        <v>105324</v>
      </c>
      <c r="O19" s="73" t="s">
        <v>78</v>
      </c>
    </row>
    <row r="20" spans="1:15" ht="47.25" x14ac:dyDescent="0.25">
      <c r="A20" s="65">
        <v>13</v>
      </c>
      <c r="B20" s="68" t="s">
        <v>18</v>
      </c>
      <c r="C20" s="79">
        <v>12</v>
      </c>
      <c r="D20" s="82" t="s">
        <v>53</v>
      </c>
      <c r="E20" s="67">
        <v>3185</v>
      </c>
      <c r="F20" s="67" t="s">
        <v>37</v>
      </c>
      <c r="G20" s="73">
        <f t="shared" si="1"/>
        <v>38220</v>
      </c>
      <c r="H20" s="79">
        <v>17</v>
      </c>
      <c r="I20" s="82" t="s">
        <v>53</v>
      </c>
      <c r="J20" s="73">
        <f>'01'!E16</f>
        <v>3185</v>
      </c>
      <c r="K20" s="67" t="s">
        <v>37</v>
      </c>
      <c r="L20" s="85">
        <f t="shared" si="0"/>
        <v>54145</v>
      </c>
      <c r="M20" s="73" t="s">
        <v>78</v>
      </c>
      <c r="N20" s="73">
        <v>15925</v>
      </c>
      <c r="O20" s="73" t="s">
        <v>78</v>
      </c>
    </row>
    <row r="21" spans="1:15" ht="31.5" x14ac:dyDescent="0.25">
      <c r="A21" s="65">
        <v>14</v>
      </c>
      <c r="B21" s="68" t="s">
        <v>19</v>
      </c>
      <c r="C21" s="79">
        <v>50</v>
      </c>
      <c r="D21" s="82" t="s">
        <v>53</v>
      </c>
      <c r="E21" s="67">
        <v>70</v>
      </c>
      <c r="F21" s="67" t="s">
        <v>37</v>
      </c>
      <c r="G21" s="73">
        <f t="shared" si="1"/>
        <v>3500</v>
      </c>
      <c r="H21" s="79">
        <v>110</v>
      </c>
      <c r="I21" s="82" t="s">
        <v>53</v>
      </c>
      <c r="J21" s="73">
        <f>'01'!E17</f>
        <v>70</v>
      </c>
      <c r="K21" s="67" t="s">
        <v>37</v>
      </c>
      <c r="L21" s="85">
        <f t="shared" si="0"/>
        <v>7700</v>
      </c>
      <c r="M21" s="73" t="s">
        <v>78</v>
      </c>
      <c r="N21" s="73">
        <v>4200</v>
      </c>
      <c r="O21" s="73" t="s">
        <v>78</v>
      </c>
    </row>
    <row r="22" spans="1:15" ht="78.75" x14ac:dyDescent="0.25">
      <c r="A22" s="65">
        <v>16</v>
      </c>
      <c r="B22" s="68" t="s">
        <v>35</v>
      </c>
      <c r="C22" s="79">
        <v>40</v>
      </c>
      <c r="D22" s="82" t="s">
        <v>54</v>
      </c>
      <c r="E22" s="67">
        <v>252</v>
      </c>
      <c r="F22" s="67" t="s">
        <v>38</v>
      </c>
      <c r="G22" s="73">
        <f t="shared" si="1"/>
        <v>10080</v>
      </c>
      <c r="H22" s="79">
        <v>190</v>
      </c>
      <c r="I22" s="82" t="s">
        <v>54</v>
      </c>
      <c r="J22" s="73">
        <f>'01'!E19</f>
        <v>252</v>
      </c>
      <c r="K22" s="67" t="s">
        <v>38</v>
      </c>
      <c r="L22" s="85">
        <f t="shared" ref="L22:L23" si="2">H22*J22</f>
        <v>47880</v>
      </c>
      <c r="M22" s="73" t="s">
        <v>78</v>
      </c>
      <c r="N22" s="73">
        <v>37800</v>
      </c>
      <c r="O22" s="73" t="s">
        <v>78</v>
      </c>
    </row>
    <row r="23" spans="1:15" ht="110.25" x14ac:dyDescent="0.25">
      <c r="A23" s="68">
        <v>17</v>
      </c>
      <c r="B23" s="68" t="s">
        <v>20</v>
      </c>
      <c r="C23" s="79">
        <v>12</v>
      </c>
      <c r="D23" s="82" t="s">
        <v>53</v>
      </c>
      <c r="E23" s="67">
        <v>800</v>
      </c>
      <c r="F23" s="67" t="s">
        <v>37</v>
      </c>
      <c r="G23" s="73">
        <f t="shared" si="1"/>
        <v>9600</v>
      </c>
      <c r="H23" s="79">
        <v>12</v>
      </c>
      <c r="I23" s="82" t="s">
        <v>53</v>
      </c>
      <c r="J23" s="73">
        <f>'01'!E20</f>
        <v>800</v>
      </c>
      <c r="K23" s="67" t="s">
        <v>37</v>
      </c>
      <c r="L23" s="85">
        <f t="shared" si="2"/>
        <v>9600</v>
      </c>
      <c r="M23" s="73" t="s">
        <v>78</v>
      </c>
      <c r="N23" s="73" t="s">
        <v>78</v>
      </c>
      <c r="O23" s="73" t="s">
        <v>78</v>
      </c>
    </row>
    <row r="24" spans="1:15" ht="15" customHeight="1" x14ac:dyDescent="0.25">
      <c r="A24" s="69"/>
      <c r="B24" s="69"/>
      <c r="C24" s="80"/>
      <c r="E24" s="148" t="s">
        <v>86</v>
      </c>
      <c r="F24" s="148"/>
      <c r="G24" s="89">
        <v>260534</v>
      </c>
      <c r="H24" s="80"/>
      <c r="I24" s="84"/>
      <c r="J24" s="72"/>
      <c r="K24" s="72"/>
      <c r="L24" s="101">
        <v>709661</v>
      </c>
      <c r="M24" s="99" t="s">
        <v>78</v>
      </c>
      <c r="N24" s="73">
        <f>SUM(N8:N23)</f>
        <v>449107</v>
      </c>
      <c r="O24" s="45" t="s">
        <v>78</v>
      </c>
    </row>
    <row r="25" spans="1:15" ht="15" customHeight="1" x14ac:dyDescent="0.25">
      <c r="A25" s="69"/>
      <c r="B25" s="69"/>
      <c r="E25" s="8"/>
      <c r="F25" s="8"/>
      <c r="G25" s="35"/>
      <c r="J25" s="148" t="s">
        <v>85</v>
      </c>
      <c r="K25" s="148"/>
      <c r="L25" s="101">
        <v>3548</v>
      </c>
      <c r="M25" s="100" t="s">
        <v>78</v>
      </c>
      <c r="N25" s="91" t="s">
        <v>78</v>
      </c>
      <c r="O25" s="45" t="s">
        <v>78</v>
      </c>
    </row>
    <row r="26" spans="1:15" x14ac:dyDescent="0.25">
      <c r="A26" s="70"/>
      <c r="B26" s="70"/>
      <c r="G26" s="35"/>
      <c r="J26" s="152" t="s">
        <v>79</v>
      </c>
      <c r="K26" s="152"/>
      <c r="L26" s="101">
        <v>706092</v>
      </c>
      <c r="M26" s="100"/>
      <c r="N26" s="73">
        <v>449107</v>
      </c>
      <c r="O26" s="45" t="s">
        <v>78</v>
      </c>
    </row>
    <row r="27" spans="1:15" x14ac:dyDescent="0.25">
      <c r="A27" s="70"/>
      <c r="B27" s="70"/>
      <c r="G27" s="76"/>
      <c r="L27" s="77"/>
    </row>
    <row r="28" spans="1:15" x14ac:dyDescent="0.25">
      <c r="A28" s="70"/>
      <c r="B28" s="70"/>
      <c r="G28" s="76"/>
      <c r="L28" s="77"/>
    </row>
    <row r="29" spans="1:15" s="9" customFormat="1" ht="18.75" x14ac:dyDescent="0.3">
      <c r="A29" s="95" t="s">
        <v>43</v>
      </c>
      <c r="B29" s="95" t="s">
        <v>73</v>
      </c>
      <c r="C29" s="143"/>
      <c r="D29" s="143"/>
      <c r="E29" s="96"/>
      <c r="F29" s="95"/>
      <c r="G29" s="95"/>
    </row>
    <row r="30" spans="1:15" ht="37.5" x14ac:dyDescent="0.25">
      <c r="A30" s="62">
        <v>1</v>
      </c>
      <c r="B30" s="18" t="s">
        <v>22</v>
      </c>
      <c r="C30" s="59">
        <v>50</v>
      </c>
      <c r="D30" s="19" t="s">
        <v>53</v>
      </c>
      <c r="E30" s="63">
        <v>497</v>
      </c>
      <c r="F30" s="11" t="s">
        <v>39</v>
      </c>
      <c r="G30" s="92">
        <f>C30*E30</f>
        <v>24850</v>
      </c>
      <c r="H30" s="59">
        <v>140</v>
      </c>
      <c r="I30" s="19" t="s">
        <v>53</v>
      </c>
      <c r="J30" s="63">
        <v>497</v>
      </c>
      <c r="K30" s="11" t="s">
        <v>39</v>
      </c>
      <c r="L30" s="93">
        <f>H30*J30</f>
        <v>69580</v>
      </c>
      <c r="M30" s="73" t="s">
        <v>78</v>
      </c>
      <c r="N30" s="73">
        <v>44730</v>
      </c>
      <c r="O30" s="73" t="s">
        <v>78</v>
      </c>
    </row>
    <row r="31" spans="1:15" ht="93.75" x14ac:dyDescent="0.25">
      <c r="A31" s="62">
        <v>2</v>
      </c>
      <c r="B31" s="18" t="s">
        <v>23</v>
      </c>
      <c r="C31" s="59">
        <v>3</v>
      </c>
      <c r="D31" s="19" t="s">
        <v>55</v>
      </c>
      <c r="E31" s="43">
        <v>1426.33</v>
      </c>
      <c r="F31" s="11" t="s">
        <v>40</v>
      </c>
      <c r="G31" s="85">
        <f>C31*E31</f>
        <v>4278.99</v>
      </c>
      <c r="H31" s="59">
        <v>3</v>
      </c>
      <c r="I31" s="19" t="s">
        <v>55</v>
      </c>
      <c r="J31" s="43">
        <v>1426.33</v>
      </c>
      <c r="K31" s="11" t="s">
        <v>40</v>
      </c>
      <c r="L31" s="93">
        <f t="shared" ref="L31:L34" si="3">H31*J31</f>
        <v>4278.99</v>
      </c>
      <c r="M31" s="73" t="s">
        <v>78</v>
      </c>
      <c r="N31" s="73" t="s">
        <v>78</v>
      </c>
      <c r="O31" s="73" t="s">
        <v>78</v>
      </c>
    </row>
    <row r="32" spans="1:15" ht="93.75" x14ac:dyDescent="0.25">
      <c r="A32" s="62">
        <v>3</v>
      </c>
      <c r="B32" s="18" t="s">
        <v>24</v>
      </c>
      <c r="C32" s="59">
        <v>12</v>
      </c>
      <c r="D32" s="19" t="s">
        <v>53</v>
      </c>
      <c r="E32" s="44">
        <v>124.3</v>
      </c>
      <c r="F32" s="11" t="s">
        <v>39</v>
      </c>
      <c r="G32" s="73">
        <v>1492</v>
      </c>
      <c r="H32" s="59">
        <v>15</v>
      </c>
      <c r="I32" s="19" t="s">
        <v>53</v>
      </c>
      <c r="J32" s="44">
        <v>124.3</v>
      </c>
      <c r="K32" s="11" t="s">
        <v>39</v>
      </c>
      <c r="L32" s="93">
        <f t="shared" si="3"/>
        <v>1864.5</v>
      </c>
      <c r="M32" s="73" t="s">
        <v>78</v>
      </c>
      <c r="N32" s="73">
        <v>373</v>
      </c>
      <c r="O32" s="73" t="s">
        <v>78</v>
      </c>
    </row>
    <row r="33" spans="1:15" ht="168.75" x14ac:dyDescent="0.25">
      <c r="A33" s="62">
        <v>4</v>
      </c>
      <c r="B33" s="18" t="s">
        <v>87</v>
      </c>
      <c r="C33" s="59">
        <v>1</v>
      </c>
      <c r="D33" s="19" t="s">
        <v>53</v>
      </c>
      <c r="E33" s="63">
        <v>3610</v>
      </c>
      <c r="F33" s="11" t="s">
        <v>39</v>
      </c>
      <c r="G33" s="73">
        <v>3610</v>
      </c>
      <c r="H33" s="59">
        <v>1</v>
      </c>
      <c r="I33" s="19" t="s">
        <v>53</v>
      </c>
      <c r="J33" s="63">
        <v>3610</v>
      </c>
      <c r="K33" s="11" t="s">
        <v>39</v>
      </c>
      <c r="L33" s="93">
        <v>3610</v>
      </c>
      <c r="M33" s="73" t="s">
        <v>78</v>
      </c>
      <c r="N33" s="73" t="s">
        <v>78</v>
      </c>
      <c r="O33" s="73"/>
    </row>
    <row r="34" spans="1:15" ht="168.75" x14ac:dyDescent="0.25">
      <c r="A34" s="94">
        <v>4</v>
      </c>
      <c r="B34" s="18" t="s">
        <v>26</v>
      </c>
      <c r="C34" s="59">
        <v>1</v>
      </c>
      <c r="D34" s="19" t="s">
        <v>53</v>
      </c>
      <c r="E34" s="44">
        <v>3610.04</v>
      </c>
      <c r="F34" s="11" t="s">
        <v>39</v>
      </c>
      <c r="G34" s="73">
        <f>C34*E34</f>
        <v>3610.04</v>
      </c>
      <c r="H34" s="59">
        <v>2</v>
      </c>
      <c r="I34" s="19" t="s">
        <v>53</v>
      </c>
      <c r="J34" s="44">
        <v>3610.04</v>
      </c>
      <c r="K34" s="11" t="s">
        <v>39</v>
      </c>
      <c r="L34" s="93">
        <f t="shared" si="3"/>
        <v>7220.08</v>
      </c>
      <c r="M34" s="73" t="s">
        <v>78</v>
      </c>
      <c r="N34" s="73">
        <v>3610</v>
      </c>
      <c r="O34" s="73" t="s">
        <v>78</v>
      </c>
    </row>
    <row r="35" spans="1:15" ht="15.75" customHeight="1" x14ac:dyDescent="0.25">
      <c r="A35" s="86"/>
      <c r="B35" s="64"/>
      <c r="C35" s="35"/>
      <c r="D35" s="38"/>
      <c r="E35" s="72" t="s">
        <v>74</v>
      </c>
      <c r="F35" s="71" t="s">
        <v>72</v>
      </c>
      <c r="G35" s="97">
        <v>34231</v>
      </c>
      <c r="H35" s="80"/>
      <c r="I35" s="84"/>
      <c r="L35" s="98">
        <v>79333</v>
      </c>
      <c r="M35" s="73" t="s">
        <v>78</v>
      </c>
      <c r="N35" s="73">
        <f>SUM(N30:N34)</f>
        <v>48713</v>
      </c>
      <c r="O35" s="45" t="s">
        <v>78</v>
      </c>
    </row>
    <row r="36" spans="1:15" x14ac:dyDescent="0.25">
      <c r="F36" s="75"/>
      <c r="G36" s="76"/>
      <c r="J36" s="148" t="s">
        <v>85</v>
      </c>
      <c r="K36" s="148"/>
      <c r="L36" s="77">
        <v>397</v>
      </c>
    </row>
    <row r="37" spans="1:15" x14ac:dyDescent="0.25">
      <c r="G37" s="76"/>
      <c r="J37" s="35" t="s">
        <v>72</v>
      </c>
      <c r="K37" s="153" t="s">
        <v>88</v>
      </c>
      <c r="L37" s="77">
        <v>78936</v>
      </c>
    </row>
    <row r="38" spans="1:15" x14ac:dyDescent="0.25">
      <c r="E38" s="102"/>
      <c r="F38" s="102"/>
      <c r="G38" s="76"/>
      <c r="J38" s="35"/>
      <c r="K38" s="153"/>
      <c r="L38" s="77"/>
      <c r="M38" s="102"/>
      <c r="N38" s="102"/>
      <c r="O38" s="102"/>
    </row>
    <row r="39" spans="1:15" x14ac:dyDescent="0.25">
      <c r="E39" s="102"/>
      <c r="F39" s="102"/>
      <c r="G39" s="76"/>
      <c r="J39" s="35"/>
      <c r="K39" s="153"/>
      <c r="L39" s="77"/>
      <c r="M39" s="102"/>
      <c r="N39" s="102"/>
      <c r="O39" s="102"/>
    </row>
    <row r="40" spans="1:15" x14ac:dyDescent="0.25">
      <c r="E40" s="102"/>
      <c r="F40" s="102"/>
      <c r="G40" s="76"/>
      <c r="J40" s="35"/>
      <c r="K40" s="153"/>
      <c r="L40" s="77"/>
      <c r="M40" s="102"/>
      <c r="N40" s="102"/>
      <c r="O40" s="102"/>
    </row>
    <row r="41" spans="1:15" x14ac:dyDescent="0.25">
      <c r="E41" s="102"/>
      <c r="F41" s="102"/>
      <c r="G41" s="76"/>
      <c r="J41" s="35"/>
      <c r="K41" s="153"/>
      <c r="L41" s="77"/>
      <c r="M41" s="102"/>
      <c r="N41" s="102"/>
      <c r="O41" s="102"/>
    </row>
    <row r="42" spans="1:15" x14ac:dyDescent="0.25">
      <c r="E42" s="102"/>
      <c r="F42" s="102"/>
      <c r="G42" s="76"/>
      <c r="J42" s="35"/>
      <c r="K42" s="153"/>
      <c r="L42" s="77"/>
      <c r="M42" s="102"/>
      <c r="N42" s="102"/>
      <c r="O42" s="102"/>
    </row>
    <row r="43" spans="1:15" x14ac:dyDescent="0.25">
      <c r="E43" s="102"/>
      <c r="F43" s="102"/>
      <c r="G43" s="76"/>
      <c r="J43" s="35"/>
      <c r="K43" s="153"/>
      <c r="L43" s="77"/>
      <c r="M43" s="102"/>
      <c r="N43" s="102"/>
      <c r="O43" s="102"/>
    </row>
    <row r="44" spans="1:15" x14ac:dyDescent="0.25">
      <c r="E44" s="102"/>
      <c r="F44" s="102"/>
      <c r="G44" s="76"/>
      <c r="J44" s="35"/>
      <c r="K44" s="153"/>
      <c r="L44" s="77"/>
      <c r="M44" s="102"/>
      <c r="N44" s="102"/>
      <c r="O44" s="102"/>
    </row>
    <row r="45" spans="1:15" x14ac:dyDescent="0.25">
      <c r="E45" s="102"/>
      <c r="F45" s="102"/>
      <c r="G45" s="76"/>
      <c r="J45" s="35"/>
      <c r="K45" s="153"/>
      <c r="L45" s="77"/>
      <c r="M45" s="102"/>
      <c r="N45" s="102"/>
      <c r="O45" s="102"/>
    </row>
    <row r="46" spans="1:15" x14ac:dyDescent="0.25">
      <c r="E46" s="102"/>
      <c r="F46" s="102"/>
      <c r="G46" s="76"/>
      <c r="J46" s="35"/>
      <c r="K46" s="153"/>
      <c r="L46" s="77"/>
      <c r="M46" s="102"/>
      <c r="N46" s="102"/>
      <c r="O46" s="102"/>
    </row>
    <row r="47" spans="1:15" x14ac:dyDescent="0.25">
      <c r="E47" s="102"/>
      <c r="F47" s="102"/>
      <c r="G47" s="76"/>
      <c r="J47" s="35"/>
      <c r="K47" s="153"/>
      <c r="L47" s="77"/>
      <c r="M47" s="102"/>
      <c r="N47" s="102"/>
      <c r="O47" s="102"/>
    </row>
    <row r="48" spans="1:15" s="9" customFormat="1" ht="18.75" x14ac:dyDescent="0.3">
      <c r="A48" s="95" t="s">
        <v>43</v>
      </c>
      <c r="B48" s="14" t="s">
        <v>89</v>
      </c>
      <c r="C48" s="143"/>
      <c r="D48" s="143"/>
      <c r="E48" s="96"/>
      <c r="F48" s="95"/>
      <c r="G48" s="95"/>
    </row>
    <row r="49" spans="1:15" ht="93.75" x14ac:dyDescent="0.25">
      <c r="A49" s="155">
        <v>1</v>
      </c>
      <c r="B49" s="156" t="s">
        <v>90</v>
      </c>
      <c r="C49" s="157">
        <v>5</v>
      </c>
      <c r="D49" s="157" t="s">
        <v>53</v>
      </c>
      <c r="E49" s="157">
        <v>4037</v>
      </c>
      <c r="F49" s="157" t="s">
        <v>39</v>
      </c>
      <c r="G49" s="157">
        <v>20185</v>
      </c>
      <c r="H49" s="157">
        <v>60</v>
      </c>
      <c r="I49" s="157" t="s">
        <v>53</v>
      </c>
      <c r="J49" s="157">
        <v>4037</v>
      </c>
      <c r="K49" s="157" t="s">
        <v>39</v>
      </c>
      <c r="L49" s="158">
        <v>242220</v>
      </c>
      <c r="M49" s="159" t="s">
        <v>78</v>
      </c>
      <c r="N49" s="157">
        <v>222035</v>
      </c>
      <c r="O49" s="157"/>
    </row>
    <row r="50" spans="1:15" ht="75" x14ac:dyDescent="0.25">
      <c r="A50" s="155">
        <v>2</v>
      </c>
      <c r="B50" s="156" t="s">
        <v>91</v>
      </c>
      <c r="C50" s="159" t="s">
        <v>78</v>
      </c>
      <c r="D50" s="159" t="s">
        <v>78</v>
      </c>
      <c r="E50" s="159" t="s">
        <v>78</v>
      </c>
      <c r="F50" s="159" t="s">
        <v>78</v>
      </c>
      <c r="G50" s="159" t="s">
        <v>78</v>
      </c>
      <c r="H50" s="159">
        <v>2</v>
      </c>
      <c r="I50" s="157" t="s">
        <v>53</v>
      </c>
      <c r="J50" s="157">
        <v>50000</v>
      </c>
      <c r="K50" s="157" t="s">
        <v>39</v>
      </c>
      <c r="L50" s="158">
        <v>100000</v>
      </c>
      <c r="M50" s="157">
        <v>100000</v>
      </c>
      <c r="N50" s="159" t="s">
        <v>78</v>
      </c>
      <c r="O50" s="157"/>
    </row>
    <row r="51" spans="1:15" ht="18.75" x14ac:dyDescent="0.3">
      <c r="A51" s="155"/>
      <c r="B51" s="160"/>
      <c r="C51" s="157"/>
      <c r="D51" s="161"/>
      <c r="E51" s="162" t="s">
        <v>92</v>
      </c>
      <c r="F51" s="162"/>
      <c r="G51" s="157">
        <v>20185</v>
      </c>
      <c r="H51" s="163"/>
      <c r="I51" s="161"/>
      <c r="J51" s="162" t="s">
        <v>92</v>
      </c>
      <c r="K51" s="162"/>
      <c r="L51" s="158">
        <v>342220</v>
      </c>
      <c r="M51" s="157">
        <v>100000</v>
      </c>
      <c r="N51" s="157">
        <v>222035</v>
      </c>
      <c r="O51" s="159"/>
    </row>
    <row r="52" spans="1:15" x14ac:dyDescent="0.25">
      <c r="A52" s="154"/>
      <c r="B52" s="6"/>
      <c r="E52" s="102"/>
      <c r="F52" s="102"/>
      <c r="G52" s="102"/>
      <c r="J52" s="102"/>
      <c r="K52" s="102"/>
      <c r="M52" s="102"/>
      <c r="N52" s="102"/>
      <c r="O52" s="102"/>
    </row>
    <row r="53" spans="1:15" x14ac:dyDescent="0.25">
      <c r="B53" s="136" t="s">
        <v>80</v>
      </c>
      <c r="C53" s="137"/>
      <c r="D53" s="137"/>
      <c r="E53" s="137"/>
      <c r="F53" s="137"/>
      <c r="H53" s="136" t="s">
        <v>80</v>
      </c>
      <c r="I53" s="137"/>
      <c r="J53" s="137"/>
      <c r="K53" s="137"/>
      <c r="L53" s="137"/>
    </row>
    <row r="54" spans="1:15" x14ac:dyDescent="0.25">
      <c r="B54" s="103" t="s">
        <v>81</v>
      </c>
      <c r="C54" s="141">
        <v>260534</v>
      </c>
      <c r="D54" s="141"/>
      <c r="I54" s="45"/>
      <c r="J54" s="103" t="s">
        <v>81</v>
      </c>
      <c r="K54" s="90">
        <v>706092</v>
      </c>
      <c r="L54" s="45"/>
    </row>
    <row r="55" spans="1:15" x14ac:dyDescent="0.25">
      <c r="B55" s="103" t="s">
        <v>82</v>
      </c>
      <c r="C55" s="135">
        <v>34231</v>
      </c>
      <c r="D55" s="135"/>
      <c r="I55" s="45"/>
      <c r="J55" s="103" t="s">
        <v>82</v>
      </c>
      <c r="K55" s="90">
        <v>78936</v>
      </c>
      <c r="L55" s="72"/>
    </row>
    <row r="56" spans="1:15" x14ac:dyDescent="0.25">
      <c r="B56" s="103" t="s">
        <v>93</v>
      </c>
      <c r="C56" s="142">
        <v>20185</v>
      </c>
      <c r="D56" s="142"/>
      <c r="I56" s="45"/>
      <c r="J56" s="103" t="s">
        <v>93</v>
      </c>
      <c r="K56" s="104">
        <v>342220</v>
      </c>
      <c r="L56" s="72"/>
    </row>
    <row r="57" spans="1:15" x14ac:dyDescent="0.25">
      <c r="B57" s="103" t="s">
        <v>94</v>
      </c>
      <c r="C57" s="135">
        <v>316049</v>
      </c>
      <c r="D57" s="135"/>
      <c r="H57" s="103"/>
      <c r="I57" s="137" t="s">
        <v>41</v>
      </c>
      <c r="J57" s="137"/>
      <c r="K57" s="45">
        <v>1127248</v>
      </c>
      <c r="L57" s="45"/>
    </row>
    <row r="58" spans="1:15" x14ac:dyDescent="0.25">
      <c r="B58" s="103"/>
      <c r="C58" s="72"/>
      <c r="D58" s="72"/>
      <c r="H58" s="103"/>
      <c r="I58" s="72"/>
      <c r="J58" s="72"/>
      <c r="L58" s="45"/>
    </row>
    <row r="60" spans="1:15" x14ac:dyDescent="0.25">
      <c r="J60" s="120" t="s">
        <v>31</v>
      </c>
      <c r="K60" s="120"/>
      <c r="L60" s="120"/>
      <c r="M60" s="120"/>
      <c r="N60" s="120"/>
    </row>
    <row r="61" spans="1:15" x14ac:dyDescent="0.25">
      <c r="J61" s="120" t="s">
        <v>32</v>
      </c>
      <c r="K61" s="120"/>
      <c r="L61" s="120"/>
      <c r="M61" s="120"/>
      <c r="N61" s="120"/>
    </row>
    <row r="62" spans="1:15" x14ac:dyDescent="0.25">
      <c r="J62" s="120" t="s">
        <v>33</v>
      </c>
      <c r="K62" s="120"/>
      <c r="L62" s="120"/>
      <c r="M62" s="120"/>
      <c r="N62" s="120"/>
    </row>
  </sheetData>
  <mergeCells count="32">
    <mergeCell ref="A1:O1"/>
    <mergeCell ref="A2:O2"/>
    <mergeCell ref="C5:G5"/>
    <mergeCell ref="H5:L5"/>
    <mergeCell ref="M5:M6"/>
    <mergeCell ref="N5:N6"/>
    <mergeCell ref="O5:O6"/>
    <mergeCell ref="B5:B6"/>
    <mergeCell ref="H6:I6"/>
    <mergeCell ref="A4:O4"/>
    <mergeCell ref="A3:O3"/>
    <mergeCell ref="B53:F53"/>
    <mergeCell ref="C54:D54"/>
    <mergeCell ref="C55:D55"/>
    <mergeCell ref="C56:D56"/>
    <mergeCell ref="C29:D29"/>
    <mergeCell ref="C6:D6"/>
    <mergeCell ref="A5:A6"/>
    <mergeCell ref="E24:F24"/>
    <mergeCell ref="J25:K25"/>
    <mergeCell ref="J26:K26"/>
    <mergeCell ref="J36:K36"/>
    <mergeCell ref="J60:N60"/>
    <mergeCell ref="J61:N61"/>
    <mergeCell ref="J62:N62"/>
    <mergeCell ref="C7:O7"/>
    <mergeCell ref="C57:D57"/>
    <mergeCell ref="H53:L53"/>
    <mergeCell ref="I57:J57"/>
    <mergeCell ref="C48:D48"/>
    <mergeCell ref="E51:F51"/>
    <mergeCell ref="J51:K51"/>
  </mergeCells>
  <printOptions horizontalCentered="1"/>
  <pageMargins left="0.20833333333333301" right="0.235507246376812" top="0.75" bottom="0.75" header="0.3" footer="0.3"/>
  <pageSetup paperSize="9" scale="87" orientation="landscape" verticalDpi="0" r:id="rId1"/>
  <headerFooter differentFirst="1">
    <oddHeader>&amp;CPage&amp;P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Sheet2</vt:lpstr>
      <vt:lpstr>Sheet1</vt:lpstr>
      <vt:lpstr>'01'!Print_Titles</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2016-03-16T14:22:16Z</cp:lastPrinted>
  <dcterms:created xsi:type="dcterms:W3CDTF">2016-03-07T08:54:42Z</dcterms:created>
  <dcterms:modified xsi:type="dcterms:W3CDTF">2016-08-25T14:11:21Z</dcterms:modified>
</cp:coreProperties>
</file>