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5600" windowHeight="7935" activeTab="1"/>
  </bookViews>
  <sheets>
    <sheet name="Schedule B" sheetId="3" r:id="rId1"/>
    <sheet name="SUM WELL PUMP" sheetId="18" r:id="rId2"/>
  </sheets>
  <calcPr calcId="124519"/>
</workbook>
</file>

<file path=xl/calcChain.xml><?xml version="1.0" encoding="utf-8"?>
<calcChain xmlns="http://schemas.openxmlformats.org/spreadsheetml/2006/main">
  <c r="L35" i="18"/>
  <c r="F287" i="3"/>
  <c r="E31" i="18"/>
  <c r="L21"/>
  <c r="L17"/>
  <c r="L3"/>
  <c r="O66" i="3"/>
  <c r="O51"/>
  <c r="O151"/>
  <c r="L7" i="18" l="1"/>
  <c r="L15"/>
  <c r="L19"/>
  <c r="L29"/>
  <c r="L11"/>
  <c r="L9"/>
  <c r="L5"/>
  <c r="O18" i="3"/>
  <c r="O16"/>
  <c r="O14"/>
  <c r="O12"/>
  <c r="O10"/>
  <c r="O8"/>
  <c r="O5"/>
  <c r="O247"/>
  <c r="O249"/>
  <c r="O251"/>
  <c r="O253"/>
  <c r="O255"/>
  <c r="O261"/>
  <c r="O257"/>
  <c r="O259"/>
  <c r="O267"/>
  <c r="O263"/>
  <c r="O265"/>
  <c r="O269"/>
  <c r="O271"/>
  <c r="O273"/>
  <c r="O245"/>
  <c r="O140"/>
  <c r="O142"/>
  <c r="O144"/>
  <c r="O157"/>
  <c r="O147"/>
  <c r="O149"/>
  <c r="O153"/>
  <c r="O155"/>
  <c r="O160"/>
  <c r="O162"/>
  <c r="O164"/>
  <c r="O166"/>
  <c r="O168"/>
  <c r="O170"/>
  <c r="O173"/>
  <c r="O175"/>
  <c r="O177"/>
  <c r="O179"/>
  <c r="O181"/>
  <c r="O183"/>
  <c r="O186"/>
  <c r="O188"/>
  <c r="O190"/>
  <c r="O192"/>
  <c r="O194"/>
  <c r="O197"/>
  <c r="O199"/>
  <c r="O201"/>
  <c r="O203"/>
  <c r="O205"/>
  <c r="O207"/>
  <c r="O209"/>
  <c r="O211"/>
  <c r="O213"/>
  <c r="O215"/>
  <c r="O217"/>
  <c r="O219"/>
  <c r="O222"/>
  <c r="O224"/>
  <c r="O226"/>
  <c r="O228"/>
  <c r="O230"/>
  <c r="O232"/>
  <c r="O234"/>
  <c r="O237"/>
  <c r="O239"/>
  <c r="O241"/>
  <c r="O113"/>
  <c r="O116"/>
  <c r="O119"/>
  <c r="O122"/>
  <c r="O125"/>
  <c r="O127"/>
  <c r="O130"/>
  <c r="O133"/>
  <c r="O136"/>
  <c r="O109"/>
  <c r="O110" s="1"/>
  <c r="M283" s="1"/>
  <c r="L27" i="18" l="1"/>
  <c r="L13"/>
  <c r="L23"/>
  <c r="C25"/>
  <c r="O19" i="3"/>
  <c r="M278" s="1"/>
  <c r="O274"/>
  <c r="M286" s="1"/>
  <c r="O242"/>
  <c r="M285" s="1"/>
  <c r="O137"/>
  <c r="M284" s="1"/>
  <c r="L25" i="18" l="1"/>
  <c r="O85" i="3"/>
  <c r="O88"/>
  <c r="O91"/>
  <c r="O94"/>
  <c r="O97"/>
  <c r="O100"/>
  <c r="O103"/>
  <c r="O105"/>
  <c r="O76"/>
  <c r="O74"/>
  <c r="O62"/>
  <c r="O59"/>
  <c r="L31" i="18" l="1"/>
  <c r="E34"/>
  <c r="L34" s="1"/>
  <c r="O106" i="3"/>
  <c r="M281" s="1"/>
  <c r="O64"/>
  <c r="O72"/>
  <c r="O70"/>
  <c r="O68"/>
  <c r="O78"/>
  <c r="O80"/>
  <c r="O81" l="1"/>
  <c r="M280" s="1"/>
  <c r="O38" l="1"/>
  <c r="O40"/>
  <c r="O26" l="1"/>
  <c r="O53" l="1"/>
  <c r="O24" l="1"/>
  <c r="O55"/>
  <c r="O22"/>
  <c r="O30"/>
  <c r="O48" l="1"/>
  <c r="O36"/>
  <c r="O46"/>
  <c r="O28"/>
  <c r="O34"/>
  <c r="O32"/>
  <c r="O42"/>
  <c r="M279" l="1"/>
  <c r="M287" s="1"/>
</calcChain>
</file>

<file path=xl/sharedStrings.xml><?xml version="1.0" encoding="utf-8"?>
<sst xmlns="http://schemas.openxmlformats.org/spreadsheetml/2006/main" count="761" uniqueCount="199">
  <si>
    <t>x</t>
  </si>
  <si>
    <t>Qty</t>
  </si>
  <si>
    <t>Rs.</t>
  </si>
  <si>
    <t>P/cwt</t>
  </si>
  <si>
    <t xml:space="preserve">Fabrication of Mild Steel reinforcement concrete for CC i/c Cutting, Bending Laying in position making joints and fastening i/c Cost of binding wire also including removal of rust from bars (CSI No.8 P.No.16).
</t>
  </si>
  <si>
    <t>@</t>
  </si>
  <si>
    <t>P%0 Cft</t>
  </si>
  <si>
    <t xml:space="preserve">RCC work i/c all labour and material except the cost of steel Reinforcement and its labour for bending binding, which will be Paid Separately This rate also including all kind of forms moulds lifting Shuttering curing rendering and finishing to be exposed Surface i/c Screening and Washing of Stone. RCC work in Roof slab beams columns rafts lintels and other structure member lad in situe or pre-cost laid in position Complete in all respects (CSI  No.6 Page No.16).(Ratio 1:2:4).
</t>
  </si>
  <si>
    <t>White washing 2 coats (CSI No.26 P.No.55).</t>
  </si>
  <si>
    <t>Specials for P.E ( PHSM No.15 Page NO.112).</t>
  </si>
  <si>
    <t>Elbow 45 Dia</t>
  </si>
  <si>
    <t>Elbow 90 Dia</t>
  </si>
  <si>
    <t>Butt fusion join 6” dia</t>
  </si>
  <si>
    <t xml:space="preserve">6”Dia    </t>
  </si>
  <si>
    <t>Total</t>
  </si>
  <si>
    <t xml:space="preserve">Cement concrete brick or stone ballast 11/2”to 2”gauage.(CSI No.(b) P.No.16) Ratio 1:4:8.
</t>
  </si>
  <si>
    <t>Jungle clearance and removing with in 100 ft (CSI No.4 P.No.95).</t>
  </si>
  <si>
    <t>10 BHP FOR 10 FT Depth</t>
  </si>
  <si>
    <t xml:space="preserve">Excavation in foundation of building Bridges and other structure including dug bailing dressing refilling around the structure with excavated earth watering and ramming etc. complete. Lead upto 1 chain lift upto 5’ft (CSI No.18 No.4).
</t>
  </si>
  <si>
    <t>Pacca Brick Work in foundation upto Plinth in cement sand mortar.( Ratio 1:6)         (CSI No:4 P.No:22).</t>
  </si>
  <si>
    <t>C.C plain i/c placing compacting finishing and curing complete i/c  Screening and Washing of Stone Aggregate without shuttering (CSI No.5 Page NO.17). Ratio    1:4:8</t>
  </si>
  <si>
    <t xml:space="preserve">Dry Brick on age paving sand grouted including i/c Preparation of Bed by watering ramming and bringing Same to proper chamber by ½ “thick Mud Plaster
 (CSI No.5 Page No.39).
</t>
  </si>
  <si>
    <t>Cement plaster 1:4 upto 20’ height ½” thick (CSI No.11 P.51).</t>
  </si>
  <si>
    <t>Cement Pointing struck joints on walls (CSI No.19 P/59).</t>
  </si>
  <si>
    <t xml:space="preserve">Excavation for pipe lines in trenches and pits in soft soil i/c trimming dressing sides to  true alignment and shape leveling of beds of trenches to correct  level and grade cutting joint holes and disposal of Surplus Earth within one chain as directed by Engineer Incharge fence guards, lights, flags and temporary crossing for non vehicular traffic wherever required lift up to 5’ft and lead upto one chain ( P.H.S.I No.11 P.No.30).
</t>
  </si>
  <si>
    <t xml:space="preserve">For  3”x3"   </t>
  </si>
  <si>
    <t xml:space="preserve">For  4”x4'   </t>
  </si>
  <si>
    <t>Tee Equal  P-E</t>
  </si>
  <si>
    <t>Tee Un-Equal  C-I</t>
  </si>
  <si>
    <t xml:space="preserve">6”x4”Dia    </t>
  </si>
  <si>
    <t xml:space="preserve">6” x3”Dia   </t>
  </si>
  <si>
    <t xml:space="preserve">4” x3”Dia   </t>
  </si>
  <si>
    <t xml:space="preserve">4”Dia    </t>
  </si>
  <si>
    <t xml:space="preserve">8”Dia    </t>
  </si>
  <si>
    <t xml:space="preserve">3”Dia    </t>
  </si>
  <si>
    <t>Repair of Storage Tank</t>
  </si>
  <si>
    <t>P%    Cft</t>
  </si>
  <si>
    <t xml:space="preserve">Excavation in foundation of building Bridges and other structureInclude Dug bailing dressing refilling around the structure withExcavated earth watering and ramming etc.complete in ordinary soil.Lead up to 1 chain lift up to 5’ft (CSI No.18 P.No.4).
</t>
  </si>
  <si>
    <t>cft    @       Rs.</t>
  </si>
  <si>
    <t>P%0    Cft</t>
  </si>
  <si>
    <t>P    Cft</t>
  </si>
  <si>
    <t xml:space="preserve">Pacca Brick Work in foundation upto Plinth in cement sand mortar.( Ratio 1:6) (CSI No:4 P.No:22).
</t>
  </si>
  <si>
    <t>Ratio 1:2:4</t>
  </si>
  <si>
    <t>Sft</t>
  </si>
  <si>
    <t>Sft    @       Rs.</t>
  </si>
  <si>
    <t>P%    Sft</t>
  </si>
  <si>
    <t xml:space="preserve">Cement Concrete Brick or Stone ballast 1.1/2 to 2” gauge  (CSI No.18 No.4).                Ratio    1:4:8
</t>
  </si>
  <si>
    <t>Days    @       Rs.</t>
  </si>
  <si>
    <t>P%    Days</t>
  </si>
  <si>
    <t>sft    @       Rs.</t>
  </si>
  <si>
    <t>P%0    sft</t>
  </si>
  <si>
    <t>PART - II-  Storage Tank  (1 No)</t>
  </si>
  <si>
    <t>R.C.C. SUMP WELL  6’  DIA   I/C   INTER   CONNECTION.</t>
  </si>
  <si>
    <t xml:space="preserve">Excavation for pipe line in trenches trimming dressing sides to true alignment and shape leveling of bed of trenches to collect level and grade cutting joints holes and disposal of surplus earth within one chain as directed by Engineer Incharge fence guards lights flags and temporary crossing  for non vehicular traffic wherever required lift upto 5’ and  lead upto one chain (PHSI No.11Page NO.30).
</t>
  </si>
  <si>
    <t>Providing RCC Pipes of ASTM C-76.62 t/c 76-70 wall B and  fixing     trenches i/c fitting and jointing with rubber ring i/c testing with water     to specified pressure (PHSI No.1 Page No.18).</t>
  </si>
  <si>
    <t>Rft    @       Rs.</t>
  </si>
  <si>
    <t>Cwt    @       Rs.</t>
  </si>
  <si>
    <t>P%    Cwt</t>
  </si>
  <si>
    <t>Refilling excavated stuff in trenches 6”thick layers i/c watering ramming to full compaction (PHSI No.16 P-49)</t>
  </si>
  <si>
    <t>i</t>
  </si>
  <si>
    <t>ii</t>
  </si>
  <si>
    <t>iii</t>
  </si>
  <si>
    <t>Dismantling and removing road mantling (CSI No 51 Page No    14)</t>
  </si>
  <si>
    <t xml:space="preserve">P.E. Pipe 18”Dia   </t>
  </si>
  <si>
    <t xml:space="preserve">Providing Laying &amp; Fixing in trench i/c fitting jointing &amp; testing Etc complete in all respect the high density polyethylene PE Pipes (HDPE-100) for w/s confirming ISO 4427/DIN8074/8075 B.S 3580 &amp; PSI 3051 ( P.H.S.I No. F-1 P.No.25).
</t>
  </si>
  <si>
    <t xml:space="preserve">18”Dia    </t>
  </si>
  <si>
    <t>Butt fusion join 18” dia</t>
  </si>
  <si>
    <t>P%   Cft</t>
  </si>
  <si>
    <t>sft</t>
  </si>
  <si>
    <t xml:space="preserve"> Pacca Brick Work in ground floor i/c stricking of joints in cement sand mortar 1:6 (CSI NO.5 P.No.22).
</t>
  </si>
  <si>
    <t xml:space="preserve"> Pacca Brick work in foundation and plinth in cement sand mortar Ratio 1:6: (CSI NO:4 Page No.23)
</t>
  </si>
  <si>
    <t xml:space="preserve">Making and fixing steel grated door 1/16” thick sheet   i/c angle iron frame 2x2”x 3/8” thick and ¾”Thick an box at4” C/C with locking arrangement etc (CSI NO.28 P.No.91).
</t>
  </si>
  <si>
    <t>P%   sft</t>
  </si>
  <si>
    <t xml:space="preserve">     Rs.</t>
  </si>
  <si>
    <t>Cement plaster 1:4: 3/8”  thick upto 20’ height (CSI NO.11 P.N.58).</t>
  </si>
  <si>
    <t xml:space="preserve">Qty same as item No = 13 ie </t>
  </si>
  <si>
    <t xml:space="preserve">Preparing Surface and Painting guards bars gates of iron  Bars Getting Railing i/c standard brasses etc and similar Open works (CSI No.5 Page No.68).(Two coat).
</t>
  </si>
  <si>
    <t>Color wash in 2 coats (CSI No.25 P.No.55).</t>
  </si>
  <si>
    <t xml:space="preserve">Supplying and Fixing in position in iron steel grill of   ¾” x ¼” Size flat Iron of approved design i/c painting  Three coats etc complete ( weight not less than 3.7 Lbs p.Sq ft of finishing) ( CSI No. 31` Page No.99).
</t>
  </si>
  <si>
    <t>P   sft</t>
  </si>
  <si>
    <t xml:space="preserve">Supplying C.I sluice value heavy pattern test pressure (P.H.S.I. of material 1 No.2 P.9).
</t>
  </si>
  <si>
    <t xml:space="preserve">Supplying C.I. Reflex value heavy pattern test pressure (P.H.S.I of material 1 No.2 P-11).
</t>
  </si>
  <si>
    <t xml:space="preserve">Jointing  C.I M.S flanged pipes and special and flanged and in sidetrenches i/c supplying rubber packing of the required thickness nuts bolts w. washers etc complete and other tools required for jointing and testing the joint to the specified pressure etc complete (PHSI No.1 Page No.35). 
</t>
  </si>
  <si>
    <t xml:space="preserve">Excavation for pipe lines in trenches and pits in wet soil clay or mud trimming dressing sides to true alignment and shape leveling of beds of trenches to correct level and grade cutting joint holes and disposal of Surplus Earth within one chain as directed by Engineer In charge fence guards, lights, flags and temporary crossing for non vehicular traffic wherever required lift up to 5’ft and lead upto one chain ( P.H.S.I No.14 P.No.48).
</t>
  </si>
  <si>
    <t xml:space="preserve">For  10”x10"   </t>
  </si>
  <si>
    <t xml:space="preserve">For  8”x 8'   </t>
  </si>
  <si>
    <t xml:space="preserve">For  6”x 6"   </t>
  </si>
  <si>
    <t xml:space="preserve">12”x 10”Dia    </t>
  </si>
  <si>
    <t xml:space="preserve">12” x 8”Dia   </t>
  </si>
  <si>
    <t xml:space="preserve">10”x 6”Dia    </t>
  </si>
  <si>
    <t xml:space="preserve">8” x 6”Dia   </t>
  </si>
  <si>
    <t xml:space="preserve">8” x 4”Dia   </t>
  </si>
  <si>
    <t>Feeding Channel</t>
  </si>
  <si>
    <t xml:space="preserve">Storage Tank </t>
  </si>
  <si>
    <t xml:space="preserve">DELIVERY MAIN </t>
  </si>
  <si>
    <t xml:space="preserve">Pump House </t>
  </si>
  <si>
    <t>Pumping Machinery.</t>
  </si>
  <si>
    <t>DISTRIBUTION SYSTEM</t>
  </si>
  <si>
    <t xml:space="preserve">Excavation in foundation of building Bridges and other structure including dug bailing dressing refilling around the structure with excavated earth  watering and ramming etc.  Complete. Lead upto 1 chain lift upto 5’ft (CSI No.18 No.4).
</t>
  </si>
  <si>
    <t xml:space="preserve">Cement concrete brick or stone ballast 11/2”to 2”gauage.  (CSI No.(b) P.No.16) Ratio 1:4:8.
</t>
  </si>
  <si>
    <t xml:space="preserve">Random rubble masonry un coursed in cement sand mortar1:6;  (CSI No.3d Page No.27).
</t>
  </si>
  <si>
    <t xml:space="preserve">Coursedrubble masonry i/c Hammer Dressing in cement sand mortar1:6;  (CSI No.4diii Page No.27).
</t>
  </si>
  <si>
    <t xml:space="preserve">Pacca Brick Work other than building i/c stricking of joints up to 20’ height in cement sand mortar 1:6 (CSI NO.7 P.No.26).
</t>
  </si>
  <si>
    <t xml:space="preserve"> Pointing flash  onstone (CSI No.20 P/52).</t>
  </si>
  <si>
    <t>Cement Pointing  struck joints on walls (CSI No.19 P/59).</t>
  </si>
  <si>
    <t>Cement plaster 1:4 upto 12’ height 3/4” thick (CSI No.11 P.51).</t>
  </si>
  <si>
    <t xml:space="preserve">Excavation for tanks and reservoirs in Soft soil / i/c trimming and dressing sides to true alignment/design sections  profiles and shape leveling of beds of tanks to correct level and grade i/c laying of earth in 6”layer for construction of banks and dressing  and disposal of surplus. Excavated earth within one chain as   directed by Engineer In charge i/c providing fence guards. Flags where  ever required lift upto 5 feet (1.52 M) and lead upto one chain (30.5 M).  ( PHS.I No. 1 Page 67 ).From 0 to 5’ft
</t>
  </si>
  <si>
    <t xml:space="preserve">Excavation for tanks and reservoirs in wet soil /  i/c trimming and dressing sides to true alignment/design sections  profiles and shape leveling of beds of tanks to correct level and grade i/c laying of earth in 6”layer for construction of banks and dressing  and disposal of surplus. Excavated earth within one chain as   directed by Engineer In charge i/c providing fence guards. Flags where  ever required lift upto 5 feet (1.52 M) and lead upto one chain (30.5 M).  ( PHS.I No. 14 Page 74 ).From 0 to 5’ft
</t>
  </si>
  <si>
    <t xml:space="preserve">Extra for every 50’ additional lead is part there off ordinary   soil (CSI No.8 P.No.3). Lead Up To 500 Rft
</t>
  </si>
  <si>
    <t xml:space="preserve">Brick lining (9”x 41/2” x 3”) in (1: 3) in cement sand mortar.(CSI No:8 P.No:94).
</t>
  </si>
  <si>
    <t>Cement Pointing struck joints on walls (CSI No.19 P/53).</t>
  </si>
  <si>
    <t>P%    sft</t>
  </si>
  <si>
    <t>Cft    @       Rs.</t>
  </si>
  <si>
    <t>Full hire charges of the pumping set per day inclusive of wages of driver and assistant fuel or electric energy plate forms required for placing pumps etc at lower depth with suction and delivery pipes for pumping out water found at various depths from trenches i/c the cost of erection and dismantling after complation  of the job(PHSI No.23 P.No.76).</t>
  </si>
  <si>
    <t>Earth Work Excavation in ASHES, SAND ,Soft Soil or silt clearance un dessed lead upto 50 ft  (CSI No.2 P.No.1).</t>
  </si>
  <si>
    <t xml:space="preserve">Brick lining (9”x 41/2” x 3”) in (1:3) in cement sand mortar.(CSI No:8 P.No:94).
</t>
  </si>
  <si>
    <t xml:space="preserve">Providing Laying &amp; Fixing in trench i/c fitting jointing &amp; testing Etc complete in all respect the high density polyethylene PE Pipes (HDPE-100) for w/s confirming ISO 4427/DIN8074/8075 B.S 3580 &amp; PSI 3051 ( P.H.S.I No. F-1 P.No.25). 500 mm
</t>
  </si>
  <si>
    <t>P.N-8</t>
  </si>
  <si>
    <t xml:space="preserve">For P.E. Pipe 18”Dia   </t>
  </si>
  <si>
    <t>P/L 1”thick topping cement concrete 1:2:4 i/c surface finishing      and dividing into panels 3”thick (CSI No.16 © P.No.42).</t>
  </si>
  <si>
    <t>Fabrication of heavy steel work with angle tees flat iron round      iron sheets iron for making trenches handing  girders tanks etc      i/c cutting drilling riveting assembling and fixing but including  errection in position (C.S.I No.16 Page No.89).</t>
  </si>
  <si>
    <t>Cement plaster 1:6: ½” thick upto 20’ height (CSI NO.11 P.N.58).</t>
  </si>
  <si>
    <t xml:space="preserve">Providing Laying &amp; Fixing in trench i/c fitting jointing &amp; testing Etc complete in all respect the high density polyethylene PE Pipes (HDPE-100) for w/s confirming ISO 4427/DIN8074/8075 B.S 3580&amp; PSI 3051 ( P.H.S.I No. F-1 P.No.25).
</t>
  </si>
  <si>
    <t xml:space="preserve">M.S pipe 12” dia </t>
  </si>
  <si>
    <t xml:space="preserve">12”dia       </t>
  </si>
  <si>
    <t xml:space="preserve">Supplying C.I. Bend with flanged ends with holes i/c turning and Facing of flanges for all size (SMI NO.8 Page No.11). 12”dia
</t>
  </si>
  <si>
    <t xml:space="preserve">Mild steel Flanges made out of 3/8 thick M.S Sheet cutting  Drilling holes etc complete (S M I No 1 P-33). 
</t>
  </si>
  <si>
    <t>Butt Fusion Joint (SMI NO.1 Page No.20)</t>
  </si>
  <si>
    <t>12” dia</t>
  </si>
  <si>
    <t xml:space="preserve">Flanged Adopter </t>
  </si>
  <si>
    <t>For P.E. Pipe 12”Dia   315 mm</t>
  </si>
  <si>
    <t>For P.E. Pipe 10”Dia   250 mm</t>
  </si>
  <si>
    <t>For P.E. Pipe 8”Dia  225 mm</t>
  </si>
  <si>
    <t>For P.E. Pipe 6”Dia   160 mm</t>
  </si>
  <si>
    <t>For P.E Pipe4”Dia   110 mm</t>
  </si>
  <si>
    <t>For P.E Pipe 3”Dia   90 mm</t>
  </si>
  <si>
    <t xml:space="preserve">18”x 12”Dia    </t>
  </si>
  <si>
    <t xml:space="preserve">18”x 10”Dia    </t>
  </si>
  <si>
    <t xml:space="preserve">18”x 8”Dia    </t>
  </si>
  <si>
    <t>N.S</t>
  </si>
  <si>
    <t xml:space="preserve">Refilling excavated stuff in trenches as 6”thick layers i/c watering ramming to full compacting etc complete (PHSI No.24 P.No.77).
</t>
  </si>
  <si>
    <t xml:space="preserve">12”Dia    </t>
  </si>
  <si>
    <t xml:space="preserve">10”Dia    </t>
  </si>
  <si>
    <t>End Cap   NSI</t>
  </si>
  <si>
    <t>Repair Compound Wall</t>
  </si>
  <si>
    <t xml:space="preserve">C.C. Plain i/c placing compacting finishing and curing complete   i/c Screening and Washing of stone aggregate without shuttering  ( C.S.I No.5 Page No.18).Ratio 1:4:8
</t>
  </si>
  <si>
    <t xml:space="preserve">, (a) RCC work in roof slab beams columns raft lintels and other structural members laid in situe or pre cos laid in positive complete  in ( Ratio 1:2:4) (C.S.I No.6 P.No.18)
</t>
  </si>
  <si>
    <t>PART –VII- PUMPING MACHINERY 2 Sates</t>
  </si>
  <si>
    <t>S.No</t>
  </si>
  <si>
    <t>Supplying fixing &amp; testing CHEM-TECK USA Series  100 Model 0.30 Hypochlorinaror Chemical meteringPump Positive Sisplacement Diaphragm type capasity 0-30 Gallons/day @ 100 PSIMax injection Pressure fitted with 1/60 HP Air Cooled Heavy duty Electric Moter 220v 50 Gz Single Phase thru life time lubricated Sealed self Maintaining Gear Train with following Standard Accessories asper atteched Bulletin # CTI-001</t>
  </si>
  <si>
    <t>Hypochlorinar</t>
  </si>
  <si>
    <t xml:space="preserve">Excavation for pipe lines in trenches and pits in wet soil trimming dressing sides to true alignment and shape leveling of beds of trenches to correct level and grade cutting joint holes and disposal of Surplus Earth within one chain as directed by Engineer In charge fence guards, lights, flags and temporary crossing for non vehicular traffic wherever required lift up to 5’ft and lead upto one chain ( P.H.S.I No.14 P.No.48).
</t>
  </si>
  <si>
    <t>SCHEDULE “B”</t>
  </si>
  <si>
    <t>Ratio 1:4:8</t>
  </si>
  <si>
    <t>PART - 111- Repair of Storage Tank  (3 Nos)</t>
  </si>
  <si>
    <t xml:space="preserve">Dry Brick on age paving sand grouted including i/c Preparation of Bed by watering ramming and bringing Same to proper chamber by ½ “thick Mud Plaster  (CSI No.5 Page No.39).
</t>
  </si>
  <si>
    <t>Nos                                 Rs</t>
  </si>
  <si>
    <t>P  / No</t>
  </si>
  <si>
    <t>Rft               @                 Rs</t>
  </si>
  <si>
    <t>P  / Rft</t>
  </si>
  <si>
    <t>PART –IV- P.E .PIPE 18”DIA  Rising Main/ Main line</t>
  </si>
  <si>
    <t>P/    Cwt</t>
  </si>
  <si>
    <t>P   Cft</t>
  </si>
  <si>
    <t>PART-VI. Hypochlorinar</t>
  </si>
  <si>
    <t>No                                Rs</t>
  </si>
  <si>
    <t xml:space="preserve">Providing and installing  i/c transportation &amp; testing of KSB deep well Turbine Pump type DWT B 12 D /4 + 75 /4 Pole (2900 RPM)KSB Standerd V1 Sold Shaft Moter  totally enclosed Fan Cooled  tropical insulated.  Three  Phase 50 cycles 400 +/- 5 with reverse ratchet make  KSB insulation class F &amp; Temprature upto 35 C. Protection class IP-55 i/c KSB MCU/SD  75 Capable given discharge   1035 GPM at a total head of 150 ft &amp; setting depth 40 ft pump essembly of 4 stages with mixed flow type impuller, column assembly of 4 internal dia with flanged (discharge piece) joint with shaft 35 mm dia each 10 ft /3050 mmlength 3 VN 1342 a flange Prelubtication arrangement mounting clamps for 4 inch column 4 halves i/c installation of pumping set on CC Foundation with nuts builts and providing laying (Main or Sub Main) PVC Insulated with size 3-7/.044 (6mm2) copper conductor in 1" dia PVC  conduit on surface and Providing Fixing set 2'x2'x 1/2" copper plate buried in ground at a depth of 12' less if water comes out from the ground level with salt &amp; charcoal etc i/c making the pit deep by excavation of all type of soil earth plate to be connected with No-8 SWG  bor copper with run in 1/2" G I pipe straight from the earth plate and testing of pumping set againest 72 hours etc complete </t>
  </si>
  <si>
    <t>Kgs                                Rs</t>
  </si>
  <si>
    <t>P  / kg</t>
  </si>
  <si>
    <t xml:space="preserve">PART –VIII- P.E .PIPE Distributions 12",10" 8” 6” 4” 3” DIA </t>
  </si>
  <si>
    <t>PART-IX    COMPOUND WALL.</t>
  </si>
  <si>
    <t>PART -1    FEEDING  CHANNEL</t>
  </si>
  <si>
    <t>ABSTRACT OF SCHEDULE B”.</t>
  </si>
  <si>
    <t>Name of Work</t>
  </si>
  <si>
    <t>SCHEDULE ITEMS</t>
  </si>
  <si>
    <t>NON SCHEDULE ITEMS</t>
  </si>
  <si>
    <t>TOTAL SCH:B</t>
  </si>
  <si>
    <t>CERTIFICATE.</t>
  </si>
  <si>
    <r>
      <rPr>
        <sz val="7"/>
        <color theme="1"/>
        <rFont val="Times New Roman"/>
        <family val="1"/>
      </rPr>
      <t xml:space="preserve"> </t>
    </r>
    <r>
      <rPr>
        <sz val="13"/>
        <color theme="1"/>
        <rFont val="Times New Roman"/>
        <family val="1"/>
      </rPr>
      <t>Any error or omission in the description of items or rates the original estimate schedule of rates will be referred to correct accordingly.</t>
    </r>
  </si>
  <si>
    <r>
      <rPr>
        <sz val="7"/>
        <color theme="1"/>
        <rFont val="Times New Roman"/>
        <family val="1"/>
      </rPr>
      <t> </t>
    </r>
    <r>
      <rPr>
        <sz val="13"/>
        <color theme="1"/>
        <rFont val="Times New Roman"/>
        <family val="1"/>
      </rPr>
      <t>No premium will be allowed on non-schedule items.</t>
    </r>
  </si>
  <si>
    <r>
      <rPr>
        <sz val="7"/>
        <color theme="1"/>
        <rFont val="Times New Roman"/>
        <family val="1"/>
      </rPr>
      <t xml:space="preserve">   </t>
    </r>
    <r>
      <rPr>
        <sz val="13"/>
        <color theme="1"/>
        <rFont val="Times New Roman"/>
        <family val="1"/>
      </rPr>
      <t>The work will be carried out according to the drawing design and specifications shown in the estimate.</t>
    </r>
  </si>
  <si>
    <t>CONTRACTOR</t>
  </si>
  <si>
    <t>EXECUTIVE ENGINEER</t>
  </si>
  <si>
    <t>PUBLIC HEALTH ENGINEERING DIVISION</t>
  </si>
  <si>
    <t>NAUSHAHRO FEROZE</t>
  </si>
  <si>
    <t xml:space="preserve">Earth work compaction by sheep foot Roller &amp; Power Roller with optimum moisture  content  (c) from 85% modified AASHO Density.  (Sch. Of High ways work No 4c Page No.2). 
</t>
  </si>
  <si>
    <t>24" DIA</t>
  </si>
  <si>
    <t>15" DIA</t>
  </si>
  <si>
    <t>P    Rft</t>
  </si>
  <si>
    <t>Rehandling of Earth work lead upto 200 Rft</t>
  </si>
  <si>
    <t>PART-VI.  SUMP WELL I/C PUMP HOUSE</t>
  </si>
  <si>
    <t xml:space="preserve">Excavation for tanks and reservoirs in soft soil / caly or mud i/c trimming and dressing sides to true alignment/design sections profiles and shape leveling of beds of tanks to correct level and grade i/c laying of earth in 6”layer for construction of banks and dressing and disposal of surplus. Excavated earth within one chain as  directed by Engineer In charge i/c providing fence guards. Flags where  ever required lift upto 5 feet (1.52 M) and lead upto one chain (30.5 M). ( PHS.I No. 1 Page 67).
</t>
  </si>
  <si>
    <t>cft</t>
  </si>
  <si>
    <t xml:space="preserve">Excavation for tanks and reservoirs in wet soil / caly or mud i/c trimming and dressing sides to true alignment/design sections profiles and shape leveling of beds of tanks to correct level and grade i/c laying of earth in 6”layer for construction of banks and dressing and disposal of surplus. Excavated earth within one chain as  directed by Engineer In charge i/c providing fence guards. Flags where  ever required lift upto 8 feet (2.432 M) and lead upto one chain (30.5 M). ( PHS.I No.14 Page 74).
</t>
  </si>
  <si>
    <t>P/ Cft</t>
  </si>
  <si>
    <t>P   cwt</t>
  </si>
  <si>
    <t>Primery coat of chalk distemper 1 coats (CSI No.23 P.No.54).</t>
  </si>
  <si>
    <t>Distempering 2 coats (CSI No.25 P.No.55).</t>
  </si>
  <si>
    <t>cwt</t>
  </si>
  <si>
    <t xml:space="preserve"> IMPROVEMENT &amp; EXTENSION URBAN WATER SUPPLY SCHEME MRHRABPUR  DISTRICT N.FEROZE (FUNDED BY UNICEF)</t>
  </si>
</sst>
</file>

<file path=xl/styles.xml><?xml version="1.0" encoding="utf-8"?>
<styleSheet xmlns="http://schemas.openxmlformats.org/spreadsheetml/2006/main">
  <numFmts count="3">
    <numFmt numFmtId="43" formatCode="_(* #,##0.00_);_(* \(#,##0.00\);_(* &quot;-&quot;??_);_(@_)"/>
    <numFmt numFmtId="164" formatCode="0.0"/>
    <numFmt numFmtId="165" formatCode="_(* #,##0.000_);_(* \(#,##0.000\);_(* &quot;-&quot;??_);_(@_)"/>
  </numFmts>
  <fonts count="16">
    <font>
      <sz val="11"/>
      <color theme="1"/>
      <name val="Calibri"/>
      <family val="2"/>
      <scheme val="minor"/>
    </font>
    <font>
      <sz val="11"/>
      <color theme="1"/>
      <name val="Calibri"/>
      <family val="2"/>
      <scheme val="minor"/>
    </font>
    <font>
      <sz val="12"/>
      <color theme="1"/>
      <name val="Times New Roman"/>
      <family val="1"/>
    </font>
    <font>
      <u/>
      <sz val="11"/>
      <color theme="1"/>
      <name val="Calibri"/>
      <family val="2"/>
      <scheme val="minor"/>
    </font>
    <font>
      <u val="singleAccounting"/>
      <sz val="11"/>
      <color theme="1"/>
      <name val="Calibri"/>
      <family val="2"/>
      <scheme val="minor"/>
    </font>
    <font>
      <b/>
      <sz val="12"/>
      <color theme="1"/>
      <name val="Times New Roman"/>
      <family val="1"/>
    </font>
    <font>
      <b/>
      <sz val="9"/>
      <color theme="1"/>
      <name val="Times New Roman"/>
      <family val="1"/>
    </font>
    <font>
      <b/>
      <sz val="14"/>
      <color theme="1"/>
      <name val="Calibri"/>
      <family val="2"/>
      <scheme val="minor"/>
    </font>
    <font>
      <sz val="12"/>
      <color theme="1"/>
      <name val="Calibri"/>
      <family val="2"/>
      <scheme val="minor"/>
    </font>
    <font>
      <sz val="11"/>
      <color theme="1"/>
      <name val="Times New Roman"/>
      <family val="1"/>
    </font>
    <font>
      <b/>
      <sz val="12"/>
      <color theme="1"/>
      <name val="Calibri"/>
      <family val="2"/>
      <scheme val="minor"/>
    </font>
    <font>
      <b/>
      <sz val="11"/>
      <color theme="1"/>
      <name val="Calibri"/>
      <family val="2"/>
      <scheme val="minor"/>
    </font>
    <font>
      <sz val="10"/>
      <color theme="1"/>
      <name val="Arial"/>
      <family val="2"/>
    </font>
    <font>
      <b/>
      <u/>
      <sz val="13"/>
      <color theme="1"/>
      <name val="Times New Roman"/>
      <family val="1"/>
    </font>
    <font>
      <sz val="13"/>
      <color theme="1"/>
      <name val="Times New Roman"/>
      <family val="1"/>
    </font>
    <font>
      <sz val="7"/>
      <color theme="1"/>
      <name val="Times New Roman"/>
      <family val="1"/>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43" fontId="1" fillId="0" borderId="0" applyFont="0" applyFill="0" applyBorder="0" applyAlignment="0" applyProtection="0"/>
  </cellStyleXfs>
  <cellXfs count="239">
    <xf numFmtId="0" fontId="0" fillId="0" borderId="0" xfId="0"/>
    <xf numFmtId="43" fontId="0" fillId="0" borderId="0" xfId="1" applyFont="1"/>
    <xf numFmtId="43" fontId="0" fillId="0" borderId="0" xfId="1" applyFont="1" applyAlignment="1">
      <alignment horizontal="right" vertical="top"/>
    </xf>
    <xf numFmtId="0" fontId="0" fillId="0" borderId="0" xfId="0" applyAlignment="1">
      <alignment horizontal="right" vertical="top"/>
    </xf>
    <xf numFmtId="0" fontId="0" fillId="0" borderId="0" xfId="0" applyAlignment="1">
      <alignment horizontal="right"/>
    </xf>
    <xf numFmtId="43" fontId="0" fillId="0" borderId="0" xfId="0" applyNumberFormat="1"/>
    <xf numFmtId="0" fontId="0" fillId="0" borderId="0" xfId="0"/>
    <xf numFmtId="0" fontId="2" fillId="0" borderId="0" xfId="0" applyFont="1"/>
    <xf numFmtId="0" fontId="0" fillId="0" borderId="0" xfId="0" applyAlignment="1">
      <alignment wrapText="1"/>
    </xf>
    <xf numFmtId="43" fontId="3" fillId="0" borderId="0" xfId="1" applyFont="1"/>
    <xf numFmtId="43" fontId="0" fillId="0" borderId="0" xfId="1" applyFont="1" applyAlignment="1">
      <alignment horizontal="left" vertical="center"/>
    </xf>
    <xf numFmtId="0" fontId="0" fillId="0" borderId="0" xfId="0" applyAlignment="1"/>
    <xf numFmtId="0" fontId="2" fillId="0" borderId="0" xfId="0" applyFont="1" applyAlignment="1">
      <alignment horizontal="left" vertical="center" wrapText="1"/>
    </xf>
    <xf numFmtId="43" fontId="0" fillId="0" borderId="0" xfId="1" applyFont="1" applyFill="1" applyBorder="1" applyAlignment="1">
      <alignment horizontal="left" vertical="top"/>
    </xf>
    <xf numFmtId="0" fontId="0" fillId="0" borderId="0" xfId="0" applyFill="1" applyBorder="1" applyAlignment="1">
      <alignment horizontal="left" vertical="top"/>
    </xf>
    <xf numFmtId="0" fontId="2" fillId="0" borderId="0" xfId="0" applyFont="1" applyAlignment="1">
      <alignment vertical="top" wrapText="1"/>
    </xf>
    <xf numFmtId="43" fontId="2" fillId="0" borderId="0" xfId="1" applyFont="1"/>
    <xf numFmtId="0" fontId="2" fillId="0" borderId="0" xfId="0" applyFont="1" applyAlignment="1">
      <alignment vertical="top"/>
    </xf>
    <xf numFmtId="43" fontId="0" fillId="0" borderId="0" xfId="1" applyFont="1" applyAlignment="1">
      <alignment horizontal="left" vertical="top"/>
    </xf>
    <xf numFmtId="0" fontId="0" fillId="0" borderId="0" xfId="0" applyAlignment="1">
      <alignment horizontal="center" vertical="top"/>
    </xf>
    <xf numFmtId="0" fontId="5" fillId="0" borderId="0" xfId="0" applyFont="1"/>
    <xf numFmtId="0" fontId="5" fillId="0" borderId="0" xfId="0" applyFont="1" applyAlignment="1">
      <alignment horizontal="left" vertical="center" wrapText="1"/>
    </xf>
    <xf numFmtId="2" fontId="0" fillId="0" borderId="0" xfId="1" applyNumberFormat="1" applyFont="1" applyAlignment="1">
      <alignment horizontal="right"/>
    </xf>
    <xf numFmtId="43" fontId="0" fillId="0" borderId="0" xfId="1" applyFont="1" applyAlignment="1">
      <alignment vertical="center"/>
    </xf>
    <xf numFmtId="0" fontId="0" fillId="0" borderId="0" xfId="0" applyAlignment="1">
      <alignment vertical="center"/>
    </xf>
    <xf numFmtId="0" fontId="0" fillId="0" borderId="0" xfId="0" applyAlignment="1">
      <alignment horizontal="right" vertical="center"/>
    </xf>
    <xf numFmtId="0" fontId="0" fillId="0" borderId="0" xfId="0" applyNumberFormat="1" applyAlignment="1">
      <alignment vertical="center"/>
    </xf>
    <xf numFmtId="2" fontId="0" fillId="0" borderId="0" xfId="0" applyNumberFormat="1" applyAlignment="1">
      <alignment horizontal="right" vertical="top" wrapText="1"/>
    </xf>
    <xf numFmtId="0" fontId="5" fillId="0" borderId="0" xfId="0" applyFont="1" applyAlignment="1">
      <alignment vertical="top"/>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center"/>
    </xf>
    <xf numFmtId="1" fontId="0" fillId="0" borderId="0" xfId="0" applyNumberFormat="1" applyAlignment="1">
      <alignment horizontal="left"/>
    </xf>
    <xf numFmtId="43" fontId="2" fillId="0" borderId="0" xfId="1" applyFont="1" applyAlignment="1">
      <alignment horizontal="center"/>
    </xf>
    <xf numFmtId="0" fontId="2" fillId="0" borderId="0" xfId="0" applyFont="1" applyAlignment="1">
      <alignment vertical="center"/>
    </xf>
    <xf numFmtId="2" fontId="0" fillId="0" borderId="0" xfId="1" applyNumberFormat="1" applyFont="1" applyAlignment="1">
      <alignment horizontal="right" vertical="center"/>
    </xf>
    <xf numFmtId="1" fontId="0" fillId="0" borderId="0" xfId="0" applyNumberFormat="1" applyAlignment="1">
      <alignment horizontal="left" vertical="center"/>
    </xf>
    <xf numFmtId="2" fontId="0" fillId="0" borderId="1" xfId="1" applyNumberFormat="1" applyFont="1" applyBorder="1" applyAlignment="1">
      <alignment horizontal="right" vertical="center"/>
    </xf>
    <xf numFmtId="1" fontId="0" fillId="0" borderId="1" xfId="0" applyNumberFormat="1" applyBorder="1" applyAlignment="1">
      <alignment horizontal="left" vertical="center"/>
    </xf>
    <xf numFmtId="164" fontId="0" fillId="0" borderId="0" xfId="0" applyNumberFormat="1"/>
    <xf numFmtId="0" fontId="0" fillId="0" borderId="0" xfId="0" applyAlignment="1">
      <alignment horizontal="left" vertical="top"/>
    </xf>
    <xf numFmtId="43" fontId="0" fillId="0" borderId="0" xfId="1" applyFont="1" applyAlignment="1">
      <alignment horizontal="left"/>
    </xf>
    <xf numFmtId="0" fontId="0" fillId="0" borderId="0" xfId="0" applyNumberFormat="1" applyAlignment="1"/>
    <xf numFmtId="0" fontId="0" fillId="0" borderId="0" xfId="0" applyBorder="1" applyAlignment="1">
      <alignment horizontal="left" vertical="top" wrapText="1"/>
    </xf>
    <xf numFmtId="0" fontId="0" fillId="0" borderId="0" xfId="0" applyBorder="1"/>
    <xf numFmtId="0" fontId="0" fillId="0" borderId="0" xfId="0" applyBorder="1" applyAlignment="1">
      <alignment horizontal="left" vertical="top"/>
    </xf>
    <xf numFmtId="43" fontId="0" fillId="0" borderId="0" xfId="1" applyFont="1" applyFill="1" applyBorder="1" applyAlignment="1">
      <alignment horizontal="left" vertical="center"/>
    </xf>
    <xf numFmtId="0" fontId="0" fillId="0" borderId="0" xfId="0" applyFill="1" applyBorder="1" applyAlignment="1">
      <alignment horizontal="left" vertical="center"/>
    </xf>
    <xf numFmtId="164" fontId="0" fillId="0" borderId="0" xfId="1" applyNumberFormat="1" applyFont="1"/>
    <xf numFmtId="164" fontId="0" fillId="0" borderId="0" xfId="1" applyNumberFormat="1" applyFont="1" applyAlignment="1">
      <alignment horizontal="left"/>
    </xf>
    <xf numFmtId="164" fontId="0" fillId="0" borderId="0" xfId="0" applyNumberFormat="1" applyAlignment="1">
      <alignment horizontal="left" wrapText="1"/>
    </xf>
    <xf numFmtId="2" fontId="2" fillId="0" borderId="0" xfId="1" applyNumberFormat="1" applyFont="1"/>
    <xf numFmtId="2" fontId="4" fillId="0" borderId="0" xfId="1" applyNumberFormat="1" applyFont="1"/>
    <xf numFmtId="2" fontId="9" fillId="0" borderId="0" xfId="1" applyNumberFormat="1" applyFont="1"/>
    <xf numFmtId="0" fontId="8" fillId="0" borderId="0" xfId="0" applyFont="1" applyAlignment="1">
      <alignment vertical="top"/>
    </xf>
    <xf numFmtId="0" fontId="8" fillId="0" borderId="0" xfId="0" applyFont="1"/>
    <xf numFmtId="0" fontId="8" fillId="0" borderId="0" xfId="0" applyFont="1" applyAlignment="1">
      <alignment wrapText="1"/>
    </xf>
    <xf numFmtId="43" fontId="8" fillId="0" borderId="0" xfId="1" applyFont="1"/>
    <xf numFmtId="0" fontId="8" fillId="0" borderId="0" xfId="0" applyFont="1" applyAlignment="1">
      <alignment horizontal="right"/>
    </xf>
    <xf numFmtId="1" fontId="8" fillId="0" borderId="0" xfId="0" applyNumberFormat="1" applyFont="1"/>
    <xf numFmtId="0" fontId="8" fillId="0" borderId="0" xfId="0" applyFont="1" applyAlignment="1">
      <alignment horizontal="right" vertical="top"/>
    </xf>
    <xf numFmtId="1" fontId="0" fillId="0" borderId="0" xfId="0" applyNumberFormat="1"/>
    <xf numFmtId="164" fontId="0" fillId="0" borderId="0" xfId="1" applyNumberFormat="1" applyFont="1" applyAlignment="1">
      <alignment horizontal="right" vertical="top"/>
    </xf>
    <xf numFmtId="0" fontId="5" fillId="0" borderId="0" xfId="0" applyFont="1" applyAlignment="1">
      <alignment vertical="center"/>
    </xf>
    <xf numFmtId="164" fontId="0" fillId="0" borderId="0" xfId="0" applyNumberFormat="1" applyAlignment="1">
      <alignment horizontal="center" vertical="top"/>
    </xf>
    <xf numFmtId="2" fontId="0" fillId="0" borderId="0" xfId="0" applyNumberFormat="1" applyAlignment="1">
      <alignment horizontal="left" vertical="top"/>
    </xf>
    <xf numFmtId="164" fontId="9" fillId="0" borderId="0" xfId="1" applyNumberFormat="1" applyFont="1" applyAlignment="1">
      <alignment horizontal="center"/>
    </xf>
    <xf numFmtId="0" fontId="9" fillId="0" borderId="0" xfId="1" applyNumberFormat="1" applyFont="1" applyAlignment="1">
      <alignment horizontal="center"/>
    </xf>
    <xf numFmtId="0" fontId="11" fillId="0" borderId="0" xfId="0" applyFont="1" applyAlignment="1"/>
    <xf numFmtId="0" fontId="0" fillId="0" borderId="0" xfId="0" applyAlignment="1">
      <alignment horizontal="center"/>
    </xf>
    <xf numFmtId="0" fontId="0" fillId="0" borderId="0" xfId="0" applyAlignment="1">
      <alignment horizontal="left" vertical="top"/>
    </xf>
    <xf numFmtId="0" fontId="0" fillId="0" borderId="0" xfId="0" applyAlignment="1">
      <alignment horizontal="left" vertical="top" wrapText="1"/>
    </xf>
    <xf numFmtId="2" fontId="8" fillId="0" borderId="0" xfId="0" applyNumberFormat="1" applyFont="1" applyAlignment="1">
      <alignment horizontal="center" vertical="top"/>
    </xf>
    <xf numFmtId="43" fontId="8" fillId="0" borderId="0" xfId="1" applyFont="1" applyAlignment="1">
      <alignment horizontal="center" vertical="top"/>
    </xf>
    <xf numFmtId="2" fontId="8" fillId="0" borderId="0" xfId="1" applyNumberFormat="1" applyFont="1" applyAlignment="1">
      <alignment horizontal="center"/>
    </xf>
    <xf numFmtId="2" fontId="8" fillId="0" borderId="0" xfId="1" applyNumberFormat="1" applyFont="1"/>
    <xf numFmtId="1" fontId="8" fillId="0" borderId="0" xfId="0" applyNumberFormat="1" applyFont="1" applyAlignment="1">
      <alignment horizontal="left"/>
    </xf>
    <xf numFmtId="1" fontId="0" fillId="0" borderId="0" xfId="1" applyNumberFormat="1" applyFont="1" applyFill="1" applyBorder="1" applyAlignment="1">
      <alignment horizontal="center" vertical="center" wrapText="1"/>
    </xf>
    <xf numFmtId="1" fontId="9" fillId="0" borderId="0" xfId="1" applyNumberFormat="1" applyFont="1" applyAlignment="1">
      <alignment horizontal="center" vertical="center"/>
    </xf>
    <xf numFmtId="164" fontId="9" fillId="0" borderId="0" xfId="1" applyNumberFormat="1" applyFont="1" applyAlignment="1">
      <alignment horizontal="center" vertical="center"/>
    </xf>
    <xf numFmtId="0" fontId="2" fillId="0" borderId="0" xfId="0" applyFont="1" applyAlignment="1">
      <alignment horizontal="center" wrapText="1"/>
    </xf>
    <xf numFmtId="1" fontId="0" fillId="0" borderId="0" xfId="1" applyNumberFormat="1" applyFont="1" applyAlignment="1">
      <alignment horizontal="right" vertical="center"/>
    </xf>
    <xf numFmtId="1" fontId="0" fillId="0" borderId="0" xfId="1" applyNumberFormat="1" applyFont="1" applyFill="1" applyBorder="1" applyAlignment="1">
      <alignment horizontal="center" vertical="top"/>
    </xf>
    <xf numFmtId="1" fontId="0" fillId="0" borderId="0" xfId="1" applyNumberFormat="1" applyFont="1" applyFill="1" applyBorder="1" applyAlignment="1">
      <alignment horizontal="center" vertical="center"/>
    </xf>
    <xf numFmtId="1" fontId="0" fillId="0" borderId="0" xfId="0" applyNumberFormat="1" applyAlignment="1">
      <alignment horizontal="left" vertical="top"/>
    </xf>
    <xf numFmtId="2" fontId="1" fillId="0" borderId="1" xfId="1" applyNumberFormat="1" applyFont="1" applyBorder="1" applyAlignment="1">
      <alignment horizontal="right" vertical="center"/>
    </xf>
    <xf numFmtId="1" fontId="1" fillId="0" borderId="1" xfId="0" applyNumberFormat="1" applyFont="1" applyBorder="1" applyAlignment="1">
      <alignment horizontal="left" vertical="center"/>
    </xf>
    <xf numFmtId="0" fontId="0" fillId="0" borderId="2" xfId="0" applyBorder="1" applyAlignment="1">
      <alignment vertical="top"/>
    </xf>
    <xf numFmtId="43" fontId="2" fillId="0" borderId="0" xfId="1" applyFont="1" applyAlignment="1">
      <alignment vertical="center"/>
    </xf>
    <xf numFmtId="2" fontId="2" fillId="0" borderId="0" xfId="1" applyNumberFormat="1" applyFont="1" applyAlignment="1">
      <alignment vertical="center"/>
    </xf>
    <xf numFmtId="2" fontId="9" fillId="0" borderId="0" xfId="1" applyNumberFormat="1" applyFont="1" applyAlignment="1">
      <alignment horizontal="left" vertical="center"/>
    </xf>
    <xf numFmtId="164" fontId="2" fillId="0" borderId="0" xfId="1" applyNumberFormat="1" applyFont="1" applyAlignment="1">
      <alignment horizontal="center"/>
    </xf>
    <xf numFmtId="164" fontId="0" fillId="0" borderId="0" xfId="1" applyNumberFormat="1" applyFont="1" applyFill="1" applyBorder="1" applyAlignment="1">
      <alignment horizontal="center" vertical="center"/>
    </xf>
    <xf numFmtId="2" fontId="0" fillId="0" borderId="0" xfId="1" applyNumberFormat="1"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center"/>
    </xf>
    <xf numFmtId="164" fontId="0" fillId="0" borderId="0" xfId="1" applyNumberFormat="1" applyFont="1" applyFill="1" applyBorder="1" applyAlignment="1">
      <alignment horizontal="center" vertical="top"/>
    </xf>
    <xf numFmtId="0" fontId="0" fillId="0" borderId="0" xfId="0" applyAlignment="1">
      <alignment horizontal="center" vertical="center"/>
    </xf>
    <xf numFmtId="0" fontId="0" fillId="0" borderId="0" xfId="0" applyNumberFormat="1" applyAlignment="1">
      <alignment horizontal="center" vertical="center"/>
    </xf>
    <xf numFmtId="0" fontId="11" fillId="0" borderId="0" xfId="0" applyFont="1" applyAlignment="1">
      <alignment horizontal="center"/>
    </xf>
    <xf numFmtId="43" fontId="0" fillId="0" borderId="0" xfId="1" applyFont="1" applyAlignment="1">
      <alignment horizontal="center"/>
    </xf>
    <xf numFmtId="0" fontId="0" fillId="0" borderId="0" xfId="0" applyAlignment="1">
      <alignment horizontal="left" vertical="center"/>
    </xf>
    <xf numFmtId="0" fontId="11" fillId="0" borderId="0" xfId="0" applyFont="1" applyAlignment="1">
      <alignment horizontal="left"/>
    </xf>
    <xf numFmtId="0" fontId="5" fillId="0" borderId="0" xfId="0" applyFont="1" applyAlignment="1">
      <alignment horizontal="left"/>
    </xf>
    <xf numFmtId="0" fontId="2" fillId="0" borderId="0" xfId="0" applyFont="1" applyAlignment="1">
      <alignment horizontal="center"/>
    </xf>
    <xf numFmtId="0" fontId="6" fillId="0" borderId="0" xfId="0" applyFont="1" applyAlignment="1">
      <alignment horizontal="center"/>
    </xf>
    <xf numFmtId="0" fontId="0" fillId="0" borderId="0" xfId="0" applyAlignment="1">
      <alignment vertical="top"/>
    </xf>
    <xf numFmtId="0" fontId="2" fillId="0" borderId="0" xfId="0" applyFont="1" applyAlignment="1">
      <alignment horizontal="center" vertical="center" wrapText="1"/>
    </xf>
    <xf numFmtId="0" fontId="0" fillId="0" borderId="0" xfId="0" applyAlignment="1">
      <alignment horizontal="left" vertical="top"/>
    </xf>
    <xf numFmtId="2" fontId="0" fillId="0" borderId="0" xfId="1" applyNumberFormat="1" applyFont="1" applyFill="1" applyBorder="1" applyAlignment="1">
      <alignment horizontal="center" vertical="center" wrapText="1"/>
    </xf>
    <xf numFmtId="2" fontId="0" fillId="0" borderId="0" xfId="0" applyNumberFormat="1" applyAlignment="1">
      <alignment horizontal="center" vertical="center"/>
    </xf>
    <xf numFmtId="0" fontId="0" fillId="0" borderId="0" xfId="0" applyNumberFormat="1" applyAlignment="1">
      <alignment horizontal="center" vertical="center"/>
    </xf>
    <xf numFmtId="0" fontId="0" fillId="0" borderId="0" xfId="0" applyAlignment="1">
      <alignment horizontal="left" vertical="center"/>
    </xf>
    <xf numFmtId="0" fontId="0" fillId="0" borderId="0" xfId="0" applyAlignment="1">
      <alignment vertical="top"/>
    </xf>
    <xf numFmtId="0" fontId="0" fillId="0" borderId="0" xfId="0" applyAlignment="1">
      <alignment vertical="top" wrapText="1"/>
    </xf>
    <xf numFmtId="2" fontId="0" fillId="0" borderId="0" xfId="1" applyNumberFormat="1" applyFont="1" applyBorder="1" applyAlignment="1">
      <alignment horizontal="right" vertical="center"/>
    </xf>
    <xf numFmtId="1" fontId="0" fillId="0" borderId="0" xfId="0" applyNumberFormat="1" applyBorder="1" applyAlignment="1">
      <alignment horizontal="left" vertical="center"/>
    </xf>
    <xf numFmtId="0" fontId="5" fillId="0" borderId="0" xfId="0" applyFont="1" applyAlignment="1">
      <alignment horizontal="center"/>
    </xf>
    <xf numFmtId="0" fontId="6" fillId="0" borderId="0" xfId="0" applyFont="1" applyAlignment="1">
      <alignment vertical="center" wrapText="1"/>
    </xf>
    <xf numFmtId="43" fontId="0" fillId="0" borderId="0" xfId="1" applyFont="1" applyBorder="1" applyAlignment="1">
      <alignment horizontal="right" vertical="top"/>
    </xf>
    <xf numFmtId="164" fontId="0" fillId="0" borderId="0" xfId="1" applyNumberFormat="1" applyFont="1" applyBorder="1" applyAlignment="1">
      <alignment horizontal="right" vertical="top"/>
    </xf>
    <xf numFmtId="0" fontId="0" fillId="0" borderId="0" xfId="0" applyBorder="1" applyAlignment="1">
      <alignment horizontal="left" vertical="center"/>
    </xf>
    <xf numFmtId="1" fontId="5" fillId="0" borderId="0" xfId="0" applyNumberFormat="1" applyFont="1" applyAlignment="1">
      <alignment horizontal="center"/>
    </xf>
    <xf numFmtId="1" fontId="11" fillId="0" borderId="0" xfId="0" applyNumberFormat="1" applyFont="1" applyAlignment="1">
      <alignment horizontal="center"/>
    </xf>
    <xf numFmtId="0" fontId="2" fillId="0" borderId="2" xfId="0" applyFont="1" applyBorder="1" applyAlignment="1"/>
    <xf numFmtId="0" fontId="2" fillId="0" borderId="2" xfId="0" applyFont="1" applyBorder="1" applyAlignment="1">
      <alignment horizontal="center"/>
    </xf>
    <xf numFmtId="0" fontId="2" fillId="0" borderId="2" xfId="0" applyFont="1" applyBorder="1" applyAlignment="1">
      <alignment horizontal="center" vertical="top"/>
    </xf>
    <xf numFmtId="0" fontId="5" fillId="0" borderId="0" xfId="0" applyFont="1" applyAlignment="1"/>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xf>
    <xf numFmtId="0" fontId="2" fillId="0" borderId="0" xfId="0" applyFont="1" applyAlignment="1">
      <alignment horizontal="center" vertical="top" wrapText="1"/>
    </xf>
    <xf numFmtId="0" fontId="8" fillId="0" borderId="0" xfId="0" applyFont="1" applyAlignment="1">
      <alignment horizontal="left" vertical="top"/>
    </xf>
    <xf numFmtId="0" fontId="8" fillId="0" borderId="0" xfId="0" applyFont="1" applyAlignment="1">
      <alignment horizontal="left"/>
    </xf>
    <xf numFmtId="0" fontId="0" fillId="0" borderId="0" xfId="0" applyAlignment="1">
      <alignment vertical="top" wrapText="1"/>
    </xf>
    <xf numFmtId="0" fontId="8" fillId="0" borderId="0" xfId="0" applyFont="1" applyAlignment="1">
      <alignment horizontal="center"/>
    </xf>
    <xf numFmtId="164" fontId="8" fillId="0" borderId="0" xfId="0" applyNumberFormat="1" applyFont="1"/>
    <xf numFmtId="43" fontId="8" fillId="0" borderId="0" xfId="0" applyNumberFormat="1" applyFont="1"/>
    <xf numFmtId="2" fontId="8" fillId="0" borderId="0" xfId="0" applyNumberFormat="1" applyFont="1"/>
    <xf numFmtId="43" fontId="8" fillId="0" borderId="0" xfId="0" applyNumberFormat="1" applyFont="1" applyAlignment="1">
      <alignment horizontal="right"/>
    </xf>
    <xf numFmtId="43" fontId="8" fillId="0" borderId="0" xfId="0" applyNumberFormat="1" applyFont="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right" vertical="center"/>
    </xf>
    <xf numFmtId="1" fontId="8" fillId="0" borderId="0" xfId="0" applyNumberFormat="1" applyFont="1" applyAlignment="1">
      <alignment vertical="center"/>
    </xf>
    <xf numFmtId="43" fontId="8" fillId="0" borderId="0" xfId="0" applyNumberFormat="1" applyFont="1" applyAlignment="1">
      <alignment vertical="top"/>
    </xf>
    <xf numFmtId="1" fontId="8" fillId="0" borderId="0" xfId="0" applyNumberFormat="1" applyFont="1" applyAlignment="1">
      <alignment vertical="top"/>
    </xf>
    <xf numFmtId="165" fontId="8" fillId="0" borderId="0" xfId="0" applyNumberFormat="1" applyFont="1"/>
    <xf numFmtId="0" fontId="8" fillId="0" borderId="0" xfId="0" applyFont="1" applyAlignment="1">
      <alignment horizontal="right" wrapText="1"/>
    </xf>
    <xf numFmtId="0" fontId="8" fillId="0" borderId="1" xfId="0" applyFont="1" applyBorder="1" applyAlignment="1">
      <alignment horizontal="right"/>
    </xf>
    <xf numFmtId="1" fontId="8" fillId="0" borderId="1" xfId="0" applyNumberFormat="1" applyFont="1" applyBorder="1"/>
    <xf numFmtId="1" fontId="3" fillId="0" borderId="0" xfId="0" applyNumberFormat="1" applyFont="1" applyAlignment="1">
      <alignment horizontal="left" vertical="center"/>
    </xf>
    <xf numFmtId="2" fontId="0" fillId="0" borderId="0" xfId="1" applyNumberFormat="1" applyFont="1" applyAlignment="1">
      <alignment horizontal="right" vertical="top"/>
    </xf>
    <xf numFmtId="0" fontId="7" fillId="0" borderId="0" xfId="0" applyFont="1" applyAlignment="1">
      <alignment vertical="top"/>
    </xf>
    <xf numFmtId="0" fontId="2" fillId="0" borderId="0" xfId="0" applyFont="1" applyAlignment="1">
      <alignment horizontal="center" vertical="top" wrapText="1"/>
    </xf>
    <xf numFmtId="164" fontId="2" fillId="0" borderId="0" xfId="1" applyNumberFormat="1" applyFont="1" applyAlignment="1">
      <alignment horizontal="center"/>
    </xf>
    <xf numFmtId="164" fontId="8" fillId="0" borderId="0" xfId="1" applyNumberFormat="1" applyFont="1" applyFill="1" applyBorder="1" applyAlignment="1">
      <alignment horizontal="center" vertical="top"/>
    </xf>
    <xf numFmtId="2" fontId="0" fillId="0" borderId="0" xfId="1" applyNumberFormat="1" applyFont="1" applyFill="1" applyBorder="1" applyAlignment="1">
      <alignment horizontal="center" vertical="center" wrapText="1"/>
    </xf>
    <xf numFmtId="0" fontId="12" fillId="0" borderId="0" xfId="0" applyFont="1" applyAlignment="1">
      <alignment horizontal="left" vertical="top" wrapText="1"/>
    </xf>
    <xf numFmtId="0" fontId="9" fillId="0" borderId="0" xfId="0" applyFont="1" applyAlignment="1">
      <alignment horizontal="left" vertical="top" wrapText="1"/>
    </xf>
    <xf numFmtId="0" fontId="0" fillId="0" borderId="0" xfId="0" applyAlignment="1">
      <alignment horizontal="left" vertical="top" wrapText="1"/>
    </xf>
    <xf numFmtId="2" fontId="0" fillId="0" borderId="0" xfId="1" applyNumberFormat="1" applyFont="1" applyFill="1" applyBorder="1" applyAlignment="1">
      <alignment horizontal="center" vertical="top" wrapText="1"/>
    </xf>
    <xf numFmtId="0" fontId="11" fillId="0" borderId="0" xfId="0" applyFont="1" applyAlignment="1">
      <alignment horizontal="left" vertical="top"/>
    </xf>
    <xf numFmtId="0" fontId="2" fillId="0" borderId="0" xfId="0" applyFont="1" applyAlignment="1">
      <alignment horizontal="left" vertical="top" wrapText="1"/>
    </xf>
    <xf numFmtId="0" fontId="0" fillId="0" borderId="0" xfId="0" applyAlignment="1">
      <alignment horizontal="left" vertical="top"/>
    </xf>
    <xf numFmtId="0" fontId="0" fillId="0" borderId="0" xfId="0" applyAlignment="1">
      <alignment horizontal="center"/>
    </xf>
    <xf numFmtId="164" fontId="0" fillId="0" borderId="0" xfId="1" applyNumberFormat="1" applyFont="1" applyFill="1" applyBorder="1" applyAlignment="1">
      <alignment horizontal="center" vertical="top"/>
    </xf>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0" xfId="0" applyFont="1" applyAlignment="1">
      <alignment horizontal="center"/>
    </xf>
    <xf numFmtId="1" fontId="11" fillId="0" borderId="3" xfId="0" applyNumberFormat="1" applyFont="1" applyBorder="1" applyAlignment="1">
      <alignment horizontal="right"/>
    </xf>
    <xf numFmtId="1" fontId="11" fillId="0" borderId="4" xfId="0" applyNumberFormat="1" applyFont="1" applyBorder="1" applyAlignment="1">
      <alignment horizontal="right"/>
    </xf>
    <xf numFmtId="1" fontId="11" fillId="0" borderId="5" xfId="0" applyNumberFormat="1" applyFont="1" applyBorder="1" applyAlignment="1">
      <alignment horizontal="right"/>
    </xf>
    <xf numFmtId="1" fontId="0" fillId="0" borderId="11" xfId="0" applyNumberFormat="1" applyBorder="1" applyAlignment="1">
      <alignment horizontal="right"/>
    </xf>
    <xf numFmtId="1" fontId="0" fillId="0" borderId="12" xfId="0" applyNumberFormat="1" applyBorder="1" applyAlignment="1">
      <alignment horizontal="right"/>
    </xf>
    <xf numFmtId="1" fontId="0" fillId="0" borderId="13" xfId="0" applyNumberFormat="1" applyBorder="1" applyAlignment="1">
      <alignment horizontal="right"/>
    </xf>
    <xf numFmtId="1" fontId="0" fillId="0" borderId="3" xfId="0" applyNumberFormat="1" applyBorder="1" applyAlignment="1">
      <alignment horizontal="right"/>
    </xf>
    <xf numFmtId="1" fontId="0" fillId="0" borderId="4" xfId="0" applyNumberFormat="1" applyBorder="1" applyAlignment="1">
      <alignment horizontal="right"/>
    </xf>
    <xf numFmtId="1" fontId="0" fillId="0" borderId="5" xfId="0" applyNumberFormat="1" applyBorder="1" applyAlignment="1">
      <alignment horizontal="right"/>
    </xf>
    <xf numFmtId="0" fontId="0" fillId="0" borderId="3" xfId="0" applyBorder="1" applyAlignment="1">
      <alignment vertical="top"/>
    </xf>
    <xf numFmtId="0" fontId="0" fillId="0" borderId="4" xfId="0" applyBorder="1" applyAlignment="1">
      <alignment vertical="top"/>
    </xf>
    <xf numFmtId="0" fontId="0" fillId="0" borderId="5" xfId="0" applyBorder="1" applyAlignment="1">
      <alignment vertical="top"/>
    </xf>
    <xf numFmtId="0" fontId="0" fillId="0" borderId="3" xfId="0" applyBorder="1" applyAlignment="1">
      <alignment horizontal="center" vertical="top"/>
    </xf>
    <xf numFmtId="0" fontId="0" fillId="0" borderId="4" xfId="0" applyBorder="1" applyAlignment="1">
      <alignment horizontal="center" vertical="top"/>
    </xf>
    <xf numFmtId="0" fontId="0" fillId="0" borderId="5" xfId="0" applyBorder="1" applyAlignment="1">
      <alignment horizontal="center"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1" fontId="10" fillId="0" borderId="0" xfId="0" applyNumberFormat="1" applyFont="1" applyAlignment="1">
      <alignment horizontal="center"/>
    </xf>
    <xf numFmtId="0" fontId="13" fillId="0" borderId="0" xfId="0" applyFont="1" applyAlignment="1">
      <alignment horizontal="center"/>
    </xf>
    <xf numFmtId="1" fontId="5" fillId="0" borderId="0" xfId="0" applyNumberFormat="1" applyFont="1" applyBorder="1" applyAlignment="1">
      <alignment horizontal="center"/>
    </xf>
    <xf numFmtId="0" fontId="5" fillId="0" borderId="0" xfId="0" applyFont="1" applyBorder="1" applyAlignment="1">
      <alignment horizontal="center"/>
    </xf>
    <xf numFmtId="0" fontId="10" fillId="0" borderId="0" xfId="0" applyFont="1" applyBorder="1" applyAlignment="1">
      <alignment horizontal="center"/>
    </xf>
    <xf numFmtId="0" fontId="14" fillId="0" borderId="0" xfId="0" applyFont="1" applyAlignment="1">
      <alignment horizontal="left" vertical="top" wrapText="1"/>
    </xf>
    <xf numFmtId="0" fontId="2" fillId="0" borderId="2" xfId="0" applyFont="1" applyBorder="1" applyAlignment="1">
      <alignment vertical="top"/>
    </xf>
    <xf numFmtId="0" fontId="0" fillId="0" borderId="7" xfId="0" applyBorder="1" applyAlignment="1">
      <alignment horizontal="center" vertical="top"/>
    </xf>
    <xf numFmtId="0" fontId="0" fillId="0" borderId="8" xfId="0" applyBorder="1" applyAlignment="1">
      <alignment horizontal="center" vertical="top"/>
    </xf>
    <xf numFmtId="0" fontId="0" fillId="0" borderId="9" xfId="0" applyBorder="1" applyAlignment="1">
      <alignment horizontal="center" vertical="top"/>
    </xf>
    <xf numFmtId="0" fontId="11" fillId="0" borderId="0" xfId="0" applyFont="1" applyAlignment="1">
      <alignment horizontal="center" vertical="center"/>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0" xfId="0" applyNumberFormat="1" applyAlignment="1">
      <alignment horizontal="center" vertical="center"/>
    </xf>
    <xf numFmtId="2"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11" fillId="0" borderId="0" xfId="0" applyFont="1" applyAlignment="1">
      <alignment horizontal="left" vertical="top" wrapText="1"/>
    </xf>
    <xf numFmtId="0" fontId="2" fillId="0" borderId="0" xfId="0" applyFont="1" applyAlignment="1">
      <alignment horizontal="center" vertical="center"/>
    </xf>
    <xf numFmtId="0" fontId="2" fillId="0" borderId="0" xfId="0" applyFont="1" applyAlignment="1">
      <alignment horizontal="left"/>
    </xf>
    <xf numFmtId="0" fontId="5" fillId="0" borderId="0" xfId="0" applyFont="1" applyAlignment="1">
      <alignment horizontal="left" vertical="top" wrapText="1"/>
    </xf>
    <xf numFmtId="0" fontId="0" fillId="0" borderId="0" xfId="0" applyBorder="1" applyAlignment="1">
      <alignment horizontal="left" vertical="top" wrapText="1"/>
    </xf>
    <xf numFmtId="0" fontId="0" fillId="0" borderId="0" xfId="0" applyBorder="1" applyAlignment="1">
      <alignment horizontal="left" vertical="top"/>
    </xf>
    <xf numFmtId="164" fontId="0" fillId="0" borderId="0" xfId="0" applyNumberFormat="1" applyAlignment="1">
      <alignment horizontal="center" vertical="center"/>
    </xf>
    <xf numFmtId="2" fontId="1" fillId="0" borderId="0" xfId="1" applyNumberFormat="1" applyFont="1" applyAlignment="1">
      <alignment horizontal="right" vertical="top"/>
    </xf>
    <xf numFmtId="2" fontId="0" fillId="0" borderId="0" xfId="0" applyNumberFormat="1" applyAlignment="1">
      <alignment horizontal="center"/>
    </xf>
    <xf numFmtId="0" fontId="0" fillId="0" borderId="0" xfId="0" applyNumberFormat="1" applyAlignment="1">
      <alignment horizontal="center"/>
    </xf>
    <xf numFmtId="0" fontId="0" fillId="0" borderId="0" xfId="0" applyAlignment="1">
      <alignment horizontal="center" vertical="top" wrapText="1"/>
    </xf>
    <xf numFmtId="0" fontId="11" fillId="0" borderId="0" xfId="0" applyFont="1" applyAlignment="1">
      <alignment horizontal="left"/>
    </xf>
    <xf numFmtId="0" fontId="11" fillId="0" borderId="0" xfId="0" applyFont="1" applyAlignment="1">
      <alignment horizontal="center"/>
    </xf>
    <xf numFmtId="0" fontId="2" fillId="0" borderId="3" xfId="0" applyFont="1" applyBorder="1" applyAlignment="1">
      <alignment horizontal="right"/>
    </xf>
    <xf numFmtId="0" fontId="2" fillId="0" borderId="4" xfId="0" applyFont="1" applyBorder="1" applyAlignment="1">
      <alignment horizontal="right"/>
    </xf>
    <xf numFmtId="0" fontId="2" fillId="0" borderId="5" xfId="0" applyFont="1" applyBorder="1" applyAlignment="1">
      <alignment horizontal="right"/>
    </xf>
    <xf numFmtId="0" fontId="2" fillId="0" borderId="0" xfId="0" applyFont="1" applyAlignment="1">
      <alignment horizontal="left" vertical="top"/>
    </xf>
    <xf numFmtId="0" fontId="11" fillId="0" borderId="0" xfId="0" applyFont="1" applyAlignment="1">
      <alignment horizontal="center" vertical="top" wrapText="1"/>
    </xf>
    <xf numFmtId="0" fontId="8" fillId="0" borderId="0" xfId="0" applyFont="1" applyAlignment="1">
      <alignment horizontal="left" vertical="top" wrapText="1"/>
    </xf>
    <xf numFmtId="0" fontId="5" fillId="0" borderId="0" xfId="0" applyFont="1" applyAlignment="1">
      <alignment horizontal="left" vertical="top"/>
    </xf>
    <xf numFmtId="0" fontId="8" fillId="0" borderId="0" xfId="0" applyFont="1" applyAlignment="1">
      <alignment horizontal="left"/>
    </xf>
    <xf numFmtId="0" fontId="8" fillId="0" borderId="0" xfId="0" applyFont="1" applyAlignment="1">
      <alignment vertical="top" wrapText="1"/>
    </xf>
    <xf numFmtId="164" fontId="2" fillId="0" borderId="0" xfId="0" applyNumberFormat="1" applyFont="1" applyAlignment="1">
      <alignment horizontal="center"/>
    </xf>
    <xf numFmtId="0" fontId="8" fillId="0" borderId="0" xfId="0" applyFont="1" applyAlignment="1">
      <alignment horizontal="left" vertical="top"/>
    </xf>
    <xf numFmtId="0" fontId="2" fillId="0" borderId="0" xfId="0" applyFont="1" applyAlignment="1">
      <alignment horizontal="center" vertical="top"/>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Z300"/>
  <sheetViews>
    <sheetView workbookViewId="0">
      <selection activeCell="K3" sqref="K3"/>
    </sheetView>
  </sheetViews>
  <sheetFormatPr defaultRowHeight="15"/>
  <cols>
    <col min="1" max="1" width="3.85546875" customWidth="1"/>
    <col min="2" max="2" width="4.140625" customWidth="1"/>
    <col min="3" max="3" width="7.7109375" customWidth="1"/>
    <col min="4" max="4" width="8.85546875" customWidth="1"/>
    <col min="5" max="5" width="5" customWidth="1"/>
    <col min="6" max="6" width="7.28515625" customWidth="1"/>
    <col min="7" max="7" width="4.7109375" customWidth="1"/>
    <col min="8" max="8" width="4.5703125" customWidth="1"/>
    <col min="9" max="9" width="8.140625" customWidth="1"/>
    <col min="10" max="10" width="4.7109375" customWidth="1"/>
    <col min="11" max="11" width="5" customWidth="1"/>
    <col min="12" max="12" width="3.5703125" customWidth="1"/>
    <col min="13" max="13" width="5.85546875" customWidth="1"/>
    <col min="14" max="14" width="7.140625" customWidth="1"/>
    <col min="15" max="16" width="9.5703125" customWidth="1"/>
    <col min="17" max="17" width="9.7109375" customWidth="1"/>
    <col min="18" max="18" width="11" customWidth="1"/>
    <col min="19" max="19" width="10.140625" customWidth="1"/>
  </cols>
  <sheetData>
    <row r="1" spans="1:15" s="6" customFormat="1" ht="18.75">
      <c r="C1" s="155" t="s">
        <v>152</v>
      </c>
      <c r="D1" s="155"/>
      <c r="E1" s="155"/>
      <c r="F1" s="155"/>
      <c r="G1" s="155"/>
      <c r="H1" s="11"/>
    </row>
    <row r="2" spans="1:15" s="6" customFormat="1" ht="30.75" customHeight="1">
      <c r="A2" s="108"/>
      <c r="B2" s="156" t="s">
        <v>198</v>
      </c>
      <c r="C2" s="156"/>
      <c r="D2" s="156"/>
      <c r="E2" s="156"/>
      <c r="F2" s="156"/>
      <c r="G2" s="156"/>
      <c r="H2" s="156"/>
      <c r="I2" s="156"/>
      <c r="J2" s="156"/>
      <c r="K2" s="156"/>
      <c r="L2" s="156"/>
      <c r="M2" s="156"/>
    </row>
    <row r="3" spans="1:15" s="6" customFormat="1" ht="30.75" customHeight="1">
      <c r="A3" s="108">
        <v>1</v>
      </c>
      <c r="B3" s="214" t="s">
        <v>170</v>
      </c>
      <c r="C3" s="214"/>
      <c r="D3" s="214"/>
      <c r="E3" s="214"/>
      <c r="F3" s="15"/>
      <c r="G3" s="109"/>
      <c r="H3" s="15"/>
      <c r="I3" s="15"/>
      <c r="J3" s="15"/>
      <c r="K3" s="19"/>
      <c r="L3" s="19"/>
    </row>
    <row r="4" spans="1:15" s="6" customFormat="1" ht="63.75" customHeight="1">
      <c r="A4" s="108">
        <v>1</v>
      </c>
      <c r="B4" s="165" t="s">
        <v>37</v>
      </c>
      <c r="C4" s="165"/>
      <c r="D4" s="165"/>
      <c r="E4" s="165"/>
      <c r="F4" s="165"/>
      <c r="G4" s="165"/>
      <c r="H4" s="165"/>
      <c r="I4" s="165"/>
      <c r="J4" s="165"/>
      <c r="K4" s="165"/>
      <c r="L4" s="165"/>
      <c r="M4" s="165"/>
    </row>
    <row r="5" spans="1:15" s="6" customFormat="1" ht="15.75">
      <c r="A5" s="108"/>
      <c r="B5" s="7"/>
      <c r="C5" s="24" t="s">
        <v>1</v>
      </c>
      <c r="D5" s="158">
        <v>7650</v>
      </c>
      <c r="E5" s="158"/>
      <c r="F5" s="159" t="s">
        <v>38</v>
      </c>
      <c r="G5" s="159"/>
      <c r="H5" s="159"/>
      <c r="I5" s="211">
        <v>3176.25</v>
      </c>
      <c r="J5" s="211"/>
      <c r="K5" s="26"/>
      <c r="L5" s="209" t="s">
        <v>39</v>
      </c>
      <c r="M5" s="209"/>
      <c r="N5" s="36" t="s">
        <v>2</v>
      </c>
      <c r="O5" s="37">
        <f>D5*I5/1000</f>
        <v>24298.3125</v>
      </c>
    </row>
    <row r="6" spans="1:15" s="6" customFormat="1" ht="47.25" customHeight="1">
      <c r="A6" s="108">
        <v>2</v>
      </c>
      <c r="B6" s="161" t="s">
        <v>145</v>
      </c>
      <c r="C6" s="161"/>
      <c r="D6" s="161"/>
      <c r="E6" s="161"/>
      <c r="F6" s="161"/>
      <c r="G6" s="161"/>
      <c r="H6" s="161"/>
      <c r="I6" s="161"/>
      <c r="J6" s="161"/>
      <c r="K6" s="161"/>
      <c r="L6" s="161"/>
      <c r="M6" s="161"/>
    </row>
    <row r="7" spans="1:15" s="6" customFormat="1" ht="15.75">
      <c r="A7" s="108"/>
      <c r="B7" s="7" t="s">
        <v>153</v>
      </c>
      <c r="C7" s="92"/>
      <c r="D7" s="157"/>
      <c r="E7" s="157"/>
      <c r="F7" s="34"/>
      <c r="G7" s="73"/>
      <c r="H7" s="74"/>
      <c r="I7" s="75"/>
      <c r="J7" s="76"/>
      <c r="K7" s="58"/>
      <c r="L7" s="57"/>
    </row>
    <row r="8" spans="1:15" s="6" customFormat="1" ht="15.75">
      <c r="B8" s="7"/>
      <c r="C8" s="24" t="s">
        <v>1</v>
      </c>
      <c r="D8" s="158">
        <v>1051.8800000000001</v>
      </c>
      <c r="E8" s="158"/>
      <c r="F8" s="159" t="s">
        <v>38</v>
      </c>
      <c r="G8" s="159"/>
      <c r="H8" s="159"/>
      <c r="I8" s="211">
        <v>11288.75</v>
      </c>
      <c r="J8" s="211"/>
      <c r="K8" s="26"/>
      <c r="L8" s="209" t="s">
        <v>36</v>
      </c>
      <c r="M8" s="209"/>
      <c r="N8" s="36" t="s">
        <v>2</v>
      </c>
      <c r="O8" s="37">
        <f>D8*I8%</f>
        <v>118744.10350000001</v>
      </c>
    </row>
    <row r="9" spans="1:15" s="6" customFormat="1" ht="15.75">
      <c r="B9" s="7" t="s">
        <v>42</v>
      </c>
      <c r="C9" s="92"/>
      <c r="D9" s="157"/>
      <c r="E9" s="157"/>
      <c r="F9" s="34"/>
      <c r="G9" s="73"/>
      <c r="H9" s="74"/>
      <c r="I9" s="75"/>
      <c r="J9" s="76"/>
      <c r="K9" s="58"/>
      <c r="L9" s="77"/>
    </row>
    <row r="10" spans="1:15" s="6" customFormat="1" ht="15.75">
      <c r="B10" s="7"/>
      <c r="C10" s="24" t="s">
        <v>1</v>
      </c>
      <c r="D10" s="158">
        <v>240</v>
      </c>
      <c r="E10" s="158"/>
      <c r="F10" s="159" t="s">
        <v>38</v>
      </c>
      <c r="G10" s="159"/>
      <c r="H10" s="159"/>
      <c r="I10" s="211">
        <v>14429.25</v>
      </c>
      <c r="J10" s="211"/>
      <c r="K10" s="26"/>
      <c r="L10" s="209" t="s">
        <v>36</v>
      </c>
      <c r="M10" s="209"/>
      <c r="N10" s="36" t="s">
        <v>2</v>
      </c>
      <c r="O10" s="37">
        <f>D10*I10%</f>
        <v>34630.199999999997</v>
      </c>
    </row>
    <row r="11" spans="1:15" s="6" customFormat="1" ht="28.5" customHeight="1">
      <c r="A11" s="108">
        <v>3</v>
      </c>
      <c r="B11" s="160" t="s">
        <v>41</v>
      </c>
      <c r="C11" s="160"/>
      <c r="D11" s="160"/>
      <c r="E11" s="160"/>
      <c r="F11" s="160"/>
      <c r="G11" s="160"/>
      <c r="H11" s="160"/>
      <c r="I11" s="160"/>
      <c r="J11" s="160"/>
      <c r="K11" s="160"/>
      <c r="L11" s="160"/>
      <c r="M11" s="160"/>
    </row>
    <row r="12" spans="1:15" s="6" customFormat="1" ht="15.75">
      <c r="B12" s="7"/>
      <c r="C12" s="24" t="s">
        <v>1</v>
      </c>
      <c r="D12" s="210">
        <v>4200</v>
      </c>
      <c r="E12" s="210"/>
      <c r="F12" s="159" t="s">
        <v>38</v>
      </c>
      <c r="G12" s="159"/>
      <c r="H12" s="159"/>
      <c r="I12" s="211">
        <v>11948.36</v>
      </c>
      <c r="J12" s="211"/>
      <c r="K12" s="26"/>
      <c r="L12" s="209" t="s">
        <v>39</v>
      </c>
      <c r="M12" s="209"/>
      <c r="N12" s="36" t="s">
        <v>2</v>
      </c>
      <c r="O12" s="37">
        <f>D12*I12/100</f>
        <v>501831.12</v>
      </c>
    </row>
    <row r="13" spans="1:15" s="6" customFormat="1" ht="17.25" customHeight="1">
      <c r="A13" s="6">
        <v>4</v>
      </c>
      <c r="B13" s="166" t="s">
        <v>105</v>
      </c>
      <c r="C13" s="166"/>
      <c r="D13" s="166"/>
      <c r="E13" s="166"/>
      <c r="F13" s="166"/>
      <c r="G13" s="166"/>
      <c r="H13" s="166"/>
      <c r="I13" s="166"/>
      <c r="J13" s="166"/>
      <c r="K13" s="166"/>
      <c r="L13" s="166"/>
      <c r="M13" s="166"/>
    </row>
    <row r="14" spans="1:15" s="6" customFormat="1" ht="15.75">
      <c r="B14" s="7"/>
      <c r="C14" s="24" t="s">
        <v>1</v>
      </c>
      <c r="D14" s="168">
        <v>6930</v>
      </c>
      <c r="E14" s="168"/>
      <c r="F14" s="159" t="s">
        <v>49</v>
      </c>
      <c r="G14" s="159"/>
      <c r="H14" s="159"/>
      <c r="I14" s="211">
        <v>3015.76</v>
      </c>
      <c r="J14" s="211"/>
      <c r="K14" s="26"/>
      <c r="L14" s="209" t="s">
        <v>50</v>
      </c>
      <c r="M14" s="209"/>
      <c r="N14" s="117" t="s">
        <v>2</v>
      </c>
      <c r="O14" s="118">
        <f>D14*I14/100</f>
        <v>208992.16800000001</v>
      </c>
    </row>
    <row r="15" spans="1:15" s="6" customFormat="1" ht="46.5" customHeight="1">
      <c r="A15" s="108">
        <v>5</v>
      </c>
      <c r="B15" s="161" t="s">
        <v>146</v>
      </c>
      <c r="C15" s="161"/>
      <c r="D15" s="161"/>
      <c r="E15" s="161"/>
      <c r="F15" s="161"/>
      <c r="G15" s="161"/>
      <c r="H15" s="161"/>
      <c r="I15" s="161"/>
      <c r="J15" s="161"/>
      <c r="K15" s="161"/>
      <c r="L15" s="161"/>
      <c r="M15" s="161"/>
    </row>
    <row r="16" spans="1:15" s="6" customFormat="1" ht="15.75">
      <c r="B16" s="7"/>
      <c r="C16" s="24" t="s">
        <v>1</v>
      </c>
      <c r="D16" s="210">
        <v>25.5</v>
      </c>
      <c r="E16" s="210"/>
      <c r="F16" s="159" t="s">
        <v>38</v>
      </c>
      <c r="G16" s="159"/>
      <c r="H16" s="159"/>
      <c r="I16" s="211">
        <v>337</v>
      </c>
      <c r="J16" s="211"/>
      <c r="K16" s="26"/>
      <c r="L16" s="209" t="s">
        <v>40</v>
      </c>
      <c r="M16" s="209"/>
      <c r="N16" s="36" t="s">
        <v>2</v>
      </c>
      <c r="O16" s="37">
        <f>D16*I16</f>
        <v>8593.5</v>
      </c>
    </row>
    <row r="17" spans="1:26" s="6" customFormat="1" ht="50.25" customHeight="1">
      <c r="B17" s="162" t="s">
        <v>4</v>
      </c>
      <c r="C17" s="162"/>
      <c r="D17" s="162"/>
      <c r="E17" s="162"/>
      <c r="F17" s="162"/>
      <c r="G17" s="162"/>
      <c r="H17" s="162"/>
      <c r="I17" s="162"/>
      <c r="J17" s="162"/>
      <c r="K17" s="162"/>
      <c r="L17" s="162"/>
      <c r="M17" s="162"/>
    </row>
    <row r="18" spans="1:26" s="6" customFormat="1" ht="15.75">
      <c r="B18" s="7"/>
      <c r="C18" s="24" t="s">
        <v>1</v>
      </c>
      <c r="D18" s="210">
        <v>1.02</v>
      </c>
      <c r="E18" s="210"/>
      <c r="F18" s="159" t="s">
        <v>56</v>
      </c>
      <c r="G18" s="159"/>
      <c r="H18" s="159"/>
      <c r="I18" s="212">
        <v>5001.7</v>
      </c>
      <c r="J18" s="212"/>
      <c r="K18" s="26"/>
      <c r="L18" s="209" t="s">
        <v>57</v>
      </c>
      <c r="M18" s="209"/>
      <c r="N18" s="38" t="s">
        <v>2</v>
      </c>
      <c r="O18" s="39">
        <f>D18*I18</f>
        <v>5101.7339999999995</v>
      </c>
    </row>
    <row r="19" spans="1:26" s="6" customFormat="1" ht="15.75">
      <c r="B19" s="7"/>
      <c r="C19" s="25"/>
      <c r="D19" s="93"/>
      <c r="E19" s="93"/>
      <c r="F19" s="94"/>
      <c r="G19" s="94"/>
      <c r="H19" s="35"/>
      <c r="I19" s="24"/>
      <c r="J19" s="24"/>
      <c r="K19" s="36"/>
      <c r="L19" s="37"/>
      <c r="N19" s="36" t="s">
        <v>2</v>
      </c>
      <c r="O19" s="33">
        <f>SUM(O5:O18)</f>
        <v>902191.13800000015</v>
      </c>
    </row>
    <row r="20" spans="1:26">
      <c r="A20" s="226" t="s">
        <v>51</v>
      </c>
      <c r="B20" s="226"/>
      <c r="C20" s="226"/>
      <c r="D20" s="226"/>
      <c r="E20" s="226"/>
      <c r="F20" s="226"/>
      <c r="G20" s="226"/>
      <c r="H20" s="226"/>
      <c r="I20" s="6"/>
      <c r="J20" s="6"/>
      <c r="K20" s="6"/>
      <c r="L20" s="6"/>
      <c r="M20" s="6"/>
      <c r="N20" s="6"/>
      <c r="O20" s="6"/>
    </row>
    <row r="21" spans="1:26" ht="91.5" customHeight="1">
      <c r="A21" s="31">
        <v>1</v>
      </c>
      <c r="B21" s="161" t="s">
        <v>106</v>
      </c>
      <c r="C21" s="161"/>
      <c r="D21" s="161"/>
      <c r="E21" s="161"/>
      <c r="F21" s="161"/>
      <c r="G21" s="161"/>
      <c r="H21" s="161"/>
      <c r="I21" s="161"/>
      <c r="J21" s="161"/>
      <c r="K21" s="161"/>
      <c r="L21" s="161"/>
      <c r="M21" s="161"/>
      <c r="N21" s="161"/>
      <c r="O21" s="1"/>
    </row>
    <row r="22" spans="1:26" ht="16.5" customHeight="1">
      <c r="A22" s="6"/>
      <c r="B22" s="32"/>
      <c r="C22" s="24" t="s">
        <v>1</v>
      </c>
      <c r="D22" s="210">
        <v>227886.75</v>
      </c>
      <c r="E22" s="210"/>
      <c r="F22" s="159" t="s">
        <v>38</v>
      </c>
      <c r="G22" s="159"/>
      <c r="H22" s="159"/>
      <c r="I22" s="211">
        <v>3000</v>
      </c>
      <c r="J22" s="211"/>
      <c r="K22" s="26"/>
      <c r="L22" s="209" t="s">
        <v>39</v>
      </c>
      <c r="M22" s="209"/>
      <c r="N22" s="36" t="s">
        <v>2</v>
      </c>
      <c r="O22" s="37">
        <f>D22*I22/1000</f>
        <v>683660.25</v>
      </c>
    </row>
    <row r="23" spans="1:26" s="6" customFormat="1" ht="91.5" customHeight="1">
      <c r="A23" s="31">
        <v>2</v>
      </c>
      <c r="B23" s="161" t="s">
        <v>107</v>
      </c>
      <c r="C23" s="161"/>
      <c r="D23" s="161"/>
      <c r="E23" s="161"/>
      <c r="F23" s="161"/>
      <c r="G23" s="161"/>
      <c r="H23" s="161"/>
      <c r="I23" s="161"/>
      <c r="J23" s="161"/>
      <c r="K23" s="161"/>
      <c r="L23" s="161"/>
      <c r="M23" s="161"/>
      <c r="N23" s="161"/>
      <c r="O23" s="1"/>
      <c r="R23" s="8"/>
      <c r="S23" s="11"/>
      <c r="T23" s="11"/>
      <c r="U23" s="11"/>
      <c r="V23" s="11"/>
      <c r="W23" s="11"/>
      <c r="X23" s="11"/>
      <c r="Y23" s="11"/>
    </row>
    <row r="24" spans="1:26" s="6" customFormat="1">
      <c r="B24" s="32"/>
      <c r="C24" s="24" t="s">
        <v>1</v>
      </c>
      <c r="D24" s="210">
        <v>72656.25</v>
      </c>
      <c r="E24" s="210"/>
      <c r="F24" s="159" t="s">
        <v>38</v>
      </c>
      <c r="G24" s="159"/>
      <c r="H24" s="159"/>
      <c r="I24" s="211">
        <v>4800</v>
      </c>
      <c r="J24" s="211"/>
      <c r="K24" s="26"/>
      <c r="L24" s="209" t="s">
        <v>39</v>
      </c>
      <c r="M24" s="209"/>
      <c r="N24" s="36" t="s">
        <v>2</v>
      </c>
      <c r="O24" s="37">
        <f>D24*I24/1000</f>
        <v>348750</v>
      </c>
    </row>
    <row r="25" spans="1:26" s="6" customFormat="1" ht="46.5" customHeight="1">
      <c r="B25" s="162" t="s">
        <v>184</v>
      </c>
      <c r="C25" s="166"/>
      <c r="D25" s="166"/>
      <c r="E25" s="166"/>
      <c r="F25" s="166"/>
      <c r="G25" s="166"/>
      <c r="H25" s="166"/>
      <c r="I25" s="166"/>
      <c r="J25" s="166"/>
      <c r="K25" s="166"/>
      <c r="L25" s="166"/>
      <c r="M25" s="166"/>
      <c r="N25" s="166"/>
      <c r="O25" s="37"/>
    </row>
    <row r="26" spans="1:26" s="6" customFormat="1">
      <c r="B26" s="70"/>
      <c r="C26" s="24" t="s">
        <v>1</v>
      </c>
      <c r="D26" s="210">
        <v>71487</v>
      </c>
      <c r="E26" s="210"/>
      <c r="F26" s="159" t="s">
        <v>38</v>
      </c>
      <c r="G26" s="159"/>
      <c r="H26" s="159"/>
      <c r="I26" s="211">
        <v>1445.58</v>
      </c>
      <c r="J26" s="211"/>
      <c r="K26" s="26"/>
      <c r="L26" s="209" t="s">
        <v>39</v>
      </c>
      <c r="M26" s="209"/>
      <c r="N26" s="36" t="s">
        <v>2</v>
      </c>
      <c r="O26" s="37">
        <f>D26*I26/1000</f>
        <v>103340.17745999999</v>
      </c>
    </row>
    <row r="27" spans="1:26" s="6" customFormat="1" ht="34.5" customHeight="1">
      <c r="B27" s="165" t="s">
        <v>108</v>
      </c>
      <c r="C27" s="165"/>
      <c r="D27" s="165"/>
      <c r="E27" s="165"/>
      <c r="F27" s="165"/>
      <c r="G27" s="165"/>
      <c r="H27" s="165"/>
      <c r="I27" s="165"/>
      <c r="J27" s="165"/>
      <c r="K27" s="165"/>
      <c r="L27" s="165"/>
      <c r="M27" s="165"/>
      <c r="N27" s="165"/>
      <c r="O27" s="37"/>
    </row>
    <row r="28" spans="1:26" s="6" customFormat="1">
      <c r="B28" s="70"/>
      <c r="C28" s="24" t="s">
        <v>1</v>
      </c>
      <c r="D28" s="210">
        <v>229056</v>
      </c>
      <c r="E28" s="210"/>
      <c r="F28" s="159" t="s">
        <v>38</v>
      </c>
      <c r="G28" s="159"/>
      <c r="H28" s="159"/>
      <c r="I28" s="211">
        <v>1007.8</v>
      </c>
      <c r="J28" s="211"/>
      <c r="K28" s="26"/>
      <c r="L28" s="209" t="s">
        <v>39</v>
      </c>
      <c r="M28" s="209"/>
      <c r="N28" s="36" t="s">
        <v>2</v>
      </c>
      <c r="O28" s="37">
        <f>D28*I28/1000</f>
        <v>230842.63679999998</v>
      </c>
    </row>
    <row r="29" spans="1:26" ht="48.75" customHeight="1">
      <c r="A29" s="31">
        <v>5</v>
      </c>
      <c r="B29" s="162" t="s">
        <v>18</v>
      </c>
      <c r="C29" s="162"/>
      <c r="D29" s="162"/>
      <c r="E29" s="162"/>
      <c r="F29" s="162"/>
      <c r="G29" s="162"/>
      <c r="H29" s="162"/>
      <c r="I29" s="162"/>
      <c r="J29" s="162"/>
      <c r="K29" s="162"/>
      <c r="L29" s="162"/>
      <c r="M29" s="162"/>
      <c r="N29" s="162"/>
      <c r="O29" s="1"/>
      <c r="R29" s="11"/>
      <c r="S29" s="11"/>
      <c r="T29" s="11"/>
      <c r="U29" s="11"/>
      <c r="V29" s="11"/>
      <c r="W29" s="11"/>
      <c r="X29" s="11"/>
      <c r="Y29" s="11"/>
      <c r="Z29" s="11"/>
    </row>
    <row r="30" spans="1:26" ht="16.5" customHeight="1">
      <c r="A30" s="31"/>
      <c r="B30" s="6"/>
      <c r="C30" s="24" t="s">
        <v>1</v>
      </c>
      <c r="D30" s="210">
        <v>1689</v>
      </c>
      <c r="E30" s="210"/>
      <c r="F30" s="159" t="s">
        <v>38</v>
      </c>
      <c r="G30" s="159"/>
      <c r="H30" s="159"/>
      <c r="I30" s="211">
        <v>3176.25</v>
      </c>
      <c r="J30" s="211"/>
      <c r="K30" s="26"/>
      <c r="L30" s="209" t="s">
        <v>39</v>
      </c>
      <c r="M30" s="209"/>
      <c r="N30" s="36" t="s">
        <v>2</v>
      </c>
      <c r="O30" s="37">
        <f>D30*I30/1000</f>
        <v>5364.6862499999997</v>
      </c>
    </row>
    <row r="31" spans="1:26" ht="33.75" customHeight="1">
      <c r="A31" s="31">
        <v>7</v>
      </c>
      <c r="B31" s="162" t="s">
        <v>19</v>
      </c>
      <c r="C31" s="162"/>
      <c r="D31" s="162"/>
      <c r="E31" s="162"/>
      <c r="F31" s="162"/>
      <c r="G31" s="162"/>
      <c r="H31" s="162"/>
      <c r="I31" s="162"/>
      <c r="J31" s="162"/>
      <c r="K31" s="162"/>
      <c r="L31" s="162"/>
      <c r="M31" s="162"/>
      <c r="N31" s="6"/>
      <c r="O31" s="6"/>
    </row>
    <row r="32" spans="1:26" ht="17.25" customHeight="1">
      <c r="A32" s="31"/>
      <c r="B32" s="6"/>
      <c r="C32" s="24" t="s">
        <v>1</v>
      </c>
      <c r="D32" s="210">
        <v>2264.65</v>
      </c>
      <c r="E32" s="210"/>
      <c r="F32" s="159" t="s">
        <v>38</v>
      </c>
      <c r="G32" s="159"/>
      <c r="H32" s="159"/>
      <c r="I32" s="211">
        <v>11948.36</v>
      </c>
      <c r="J32" s="211"/>
      <c r="K32" s="26"/>
      <c r="L32" s="209" t="s">
        <v>36</v>
      </c>
      <c r="M32" s="209"/>
      <c r="N32" s="36" t="s">
        <v>2</v>
      </c>
      <c r="O32" s="37">
        <f>D32*I32/100</f>
        <v>270588.53474000003</v>
      </c>
    </row>
    <row r="33" spans="1:15" ht="36.75" customHeight="1">
      <c r="A33" s="31">
        <v>8</v>
      </c>
      <c r="B33" s="162" t="s">
        <v>20</v>
      </c>
      <c r="C33" s="162"/>
      <c r="D33" s="162"/>
      <c r="E33" s="162"/>
      <c r="F33" s="162"/>
      <c r="G33" s="162"/>
      <c r="H33" s="162"/>
      <c r="I33" s="162"/>
      <c r="J33" s="162"/>
      <c r="K33" s="162"/>
      <c r="L33" s="162"/>
      <c r="M33" s="162"/>
      <c r="N33" s="162"/>
      <c r="O33" s="6"/>
    </row>
    <row r="34" spans="1:15" ht="18" customHeight="1">
      <c r="A34" s="46"/>
      <c r="B34" s="44"/>
      <c r="C34" s="24" t="s">
        <v>1</v>
      </c>
      <c r="D34" s="210">
        <v>4664.4399999999996</v>
      </c>
      <c r="E34" s="210"/>
      <c r="F34" s="159" t="s">
        <v>38</v>
      </c>
      <c r="G34" s="159"/>
      <c r="H34" s="159"/>
      <c r="I34" s="211">
        <v>11288.75</v>
      </c>
      <c r="J34" s="211"/>
      <c r="K34" s="26"/>
      <c r="L34" s="209" t="s">
        <v>36</v>
      </c>
      <c r="M34" s="209"/>
      <c r="N34" s="36" t="s">
        <v>2</v>
      </c>
      <c r="O34" s="37">
        <f>D34*I34%</f>
        <v>526556.97049999994</v>
      </c>
    </row>
    <row r="35" spans="1:15" ht="24" customHeight="1">
      <c r="A35" s="31">
        <v>9</v>
      </c>
      <c r="B35" s="162" t="s">
        <v>109</v>
      </c>
      <c r="C35" s="162"/>
      <c r="D35" s="162"/>
      <c r="E35" s="162"/>
      <c r="F35" s="162"/>
      <c r="G35" s="162"/>
      <c r="H35" s="162"/>
      <c r="I35" s="162"/>
      <c r="J35" s="162"/>
      <c r="K35" s="162"/>
      <c r="L35" s="162"/>
      <c r="M35" s="162"/>
      <c r="N35" s="162"/>
      <c r="O35" s="6"/>
    </row>
    <row r="36" spans="1:15" ht="17.25" customHeight="1">
      <c r="A36" s="31"/>
      <c r="B36" s="30"/>
      <c r="C36" s="24" t="s">
        <v>1</v>
      </c>
      <c r="D36" s="210">
        <v>5253.53</v>
      </c>
      <c r="E36" s="210"/>
      <c r="F36" s="159" t="s">
        <v>38</v>
      </c>
      <c r="G36" s="159"/>
      <c r="H36" s="159"/>
      <c r="I36" s="211">
        <v>14204.44</v>
      </c>
      <c r="J36" s="211"/>
      <c r="K36" s="26"/>
      <c r="L36" s="209" t="s">
        <v>36</v>
      </c>
      <c r="M36" s="209"/>
      <c r="N36" s="36" t="s">
        <v>2</v>
      </c>
      <c r="O36" s="37">
        <f>D36*I36%</f>
        <v>746234.51673199993</v>
      </c>
    </row>
    <row r="37" spans="1:15" s="6" customFormat="1" ht="19.5" customHeight="1">
      <c r="A37" s="71"/>
      <c r="B37" s="166" t="s">
        <v>110</v>
      </c>
      <c r="C37" s="166"/>
      <c r="D37" s="166"/>
      <c r="E37" s="166"/>
      <c r="F37" s="166"/>
      <c r="G37" s="166"/>
      <c r="H37" s="166"/>
      <c r="I37" s="166"/>
      <c r="J37" s="166"/>
      <c r="K37" s="166"/>
      <c r="L37" s="166"/>
      <c r="M37" s="166"/>
      <c r="N37" s="166"/>
      <c r="O37" s="37"/>
    </row>
    <row r="38" spans="1:15" s="6" customFormat="1" ht="17.25" customHeight="1">
      <c r="A38" s="71"/>
      <c r="B38" s="72"/>
      <c r="C38" s="24" t="s">
        <v>1</v>
      </c>
      <c r="D38" s="210">
        <v>14198.86</v>
      </c>
      <c r="E38" s="210"/>
      <c r="F38" s="159" t="s">
        <v>49</v>
      </c>
      <c r="G38" s="159"/>
      <c r="H38" s="159"/>
      <c r="I38" s="211">
        <v>1213.58</v>
      </c>
      <c r="J38" s="211"/>
      <c r="K38" s="26"/>
      <c r="L38" s="209" t="s">
        <v>111</v>
      </c>
      <c r="M38" s="209"/>
      <c r="N38" s="36" t="s">
        <v>2</v>
      </c>
      <c r="O38" s="37">
        <f>D38*I38%</f>
        <v>172314.525188</v>
      </c>
    </row>
    <row r="39" spans="1:15" s="6" customFormat="1" ht="18" customHeight="1">
      <c r="A39" s="71"/>
      <c r="B39" s="166" t="s">
        <v>22</v>
      </c>
      <c r="C39" s="166"/>
      <c r="D39" s="166"/>
      <c r="E39" s="166"/>
      <c r="F39" s="166"/>
      <c r="G39" s="166"/>
      <c r="H39" s="166"/>
      <c r="I39" s="166"/>
      <c r="J39" s="166"/>
      <c r="K39" s="166"/>
      <c r="L39" s="166"/>
      <c r="M39" s="166"/>
      <c r="N39" s="166"/>
    </row>
    <row r="40" spans="1:15" s="6" customFormat="1" ht="17.25" customHeight="1">
      <c r="A40" s="71"/>
      <c r="C40" s="24" t="s">
        <v>1</v>
      </c>
      <c r="D40" s="210">
        <v>4480</v>
      </c>
      <c r="E40" s="210"/>
      <c r="F40" s="159" t="s">
        <v>49</v>
      </c>
      <c r="G40" s="159"/>
      <c r="H40" s="159"/>
      <c r="I40" s="211">
        <v>2283.9299999999998</v>
      </c>
      <c r="J40" s="211"/>
      <c r="K40" s="26"/>
      <c r="L40" s="209" t="s">
        <v>50</v>
      </c>
      <c r="M40" s="209"/>
      <c r="N40" s="36" t="s">
        <v>2</v>
      </c>
      <c r="O40" s="37">
        <f>D40*I40/100</f>
        <v>102320.06399999998</v>
      </c>
    </row>
    <row r="41" spans="1:15" ht="45.75" customHeight="1">
      <c r="A41" s="31">
        <v>10</v>
      </c>
      <c r="B41" s="162" t="s">
        <v>21</v>
      </c>
      <c r="C41" s="162"/>
      <c r="D41" s="162"/>
      <c r="E41" s="162"/>
      <c r="F41" s="162"/>
      <c r="G41" s="162"/>
      <c r="H41" s="162"/>
      <c r="I41" s="162"/>
      <c r="J41" s="162"/>
      <c r="K41" s="162"/>
      <c r="L41" s="162"/>
      <c r="M41" s="162"/>
      <c r="N41" s="162"/>
      <c r="O41" s="6"/>
    </row>
    <row r="42" spans="1:15">
      <c r="A42" s="31"/>
      <c r="B42" s="6"/>
      <c r="C42" s="24" t="s">
        <v>1</v>
      </c>
      <c r="D42" s="210">
        <v>5232</v>
      </c>
      <c r="E42" s="210"/>
      <c r="F42" s="159" t="s">
        <v>44</v>
      </c>
      <c r="G42" s="159"/>
      <c r="H42" s="159"/>
      <c r="I42" s="211">
        <v>3823.57</v>
      </c>
      <c r="J42" s="211"/>
      <c r="K42" s="26"/>
      <c r="L42" s="209" t="s">
        <v>45</v>
      </c>
      <c r="M42" s="209"/>
      <c r="N42" s="36" t="s">
        <v>2</v>
      </c>
      <c r="O42" s="153">
        <f>D42*I42%</f>
        <v>200049.18240000002</v>
      </c>
    </row>
    <row r="43" spans="1:15" ht="15" customHeight="1">
      <c r="A43" s="31"/>
      <c r="B43" s="6"/>
      <c r="C43" s="24"/>
      <c r="D43" s="210"/>
      <c r="E43" s="210"/>
      <c r="F43" s="159"/>
      <c r="G43" s="159"/>
      <c r="H43" s="159"/>
      <c r="I43" s="211"/>
      <c r="J43" s="211"/>
      <c r="K43" s="26"/>
      <c r="L43" s="209"/>
      <c r="M43" s="209"/>
      <c r="N43" s="36" t="s">
        <v>2</v>
      </c>
      <c r="O43" s="37">
        <v>3390023</v>
      </c>
    </row>
    <row r="44" spans="1:15">
      <c r="A44" s="6"/>
      <c r="B44" s="225" t="s">
        <v>52</v>
      </c>
      <c r="C44" s="225"/>
      <c r="D44" s="225"/>
      <c r="E44" s="225"/>
      <c r="F44" s="225"/>
      <c r="G44" s="225"/>
      <c r="H44" s="225"/>
      <c r="I44" s="225"/>
      <c r="J44" s="225"/>
      <c r="K44" s="6"/>
      <c r="L44" s="6"/>
      <c r="M44" s="6"/>
      <c r="N44" s="6"/>
      <c r="O44" s="6"/>
    </row>
    <row r="45" spans="1:15" ht="74.25" customHeight="1">
      <c r="A45" s="41">
        <v>1</v>
      </c>
      <c r="B45" s="162" t="s">
        <v>53</v>
      </c>
      <c r="C45" s="162"/>
      <c r="D45" s="162"/>
      <c r="E45" s="162"/>
      <c r="F45" s="162"/>
      <c r="G45" s="162"/>
      <c r="H45" s="162"/>
      <c r="I45" s="162"/>
      <c r="J45" s="162"/>
      <c r="K45" s="162"/>
      <c r="L45" s="162"/>
      <c r="M45" s="162"/>
      <c r="N45" s="162"/>
      <c r="O45" s="6"/>
    </row>
    <row r="46" spans="1:15" s="6" customFormat="1" ht="16.5" customHeight="1">
      <c r="A46" s="41"/>
      <c r="B46" s="7"/>
      <c r="C46" s="24" t="s">
        <v>1</v>
      </c>
      <c r="D46" s="210">
        <v>2400</v>
      </c>
      <c r="E46" s="210"/>
      <c r="F46" s="159" t="s">
        <v>38</v>
      </c>
      <c r="G46" s="159"/>
      <c r="H46" s="159"/>
      <c r="I46" s="211">
        <v>3600</v>
      </c>
      <c r="J46" s="211"/>
      <c r="K46" s="26"/>
      <c r="L46" s="209" t="s">
        <v>36</v>
      </c>
      <c r="M46" s="209"/>
      <c r="N46" s="36" t="s">
        <v>2</v>
      </c>
      <c r="O46" s="37">
        <f>D46*I46/1000</f>
        <v>8640</v>
      </c>
    </row>
    <row r="47" spans="1:15" ht="36" customHeight="1">
      <c r="A47" s="41">
        <v>2</v>
      </c>
      <c r="B47" s="162" t="s">
        <v>46</v>
      </c>
      <c r="C47" s="162"/>
      <c r="D47" s="162"/>
      <c r="E47" s="162"/>
      <c r="F47" s="162"/>
      <c r="G47" s="162"/>
      <c r="H47" s="162"/>
      <c r="I47" s="162"/>
      <c r="J47" s="162"/>
      <c r="K47" s="162"/>
      <c r="L47" s="162"/>
      <c r="M47" s="162"/>
      <c r="N47" s="162"/>
    </row>
    <row r="48" spans="1:15">
      <c r="A48" s="41"/>
      <c r="C48" s="24" t="s">
        <v>1</v>
      </c>
      <c r="D48" s="210">
        <v>240</v>
      </c>
      <c r="E48" s="210"/>
      <c r="F48" s="159" t="s">
        <v>38</v>
      </c>
      <c r="G48" s="159"/>
      <c r="H48" s="159"/>
      <c r="I48" s="211">
        <v>9416.2800000000007</v>
      </c>
      <c r="J48" s="211"/>
      <c r="K48" s="26"/>
      <c r="L48" s="209" t="s">
        <v>36</v>
      </c>
      <c r="M48" s="209"/>
      <c r="N48" s="36" t="s">
        <v>2</v>
      </c>
      <c r="O48" s="37">
        <f>D48*I48%</f>
        <v>22599.072</v>
      </c>
    </row>
    <row r="49" spans="1:15" ht="48" customHeight="1">
      <c r="A49" s="41">
        <v>3</v>
      </c>
      <c r="B49" s="162" t="s">
        <v>54</v>
      </c>
      <c r="C49" s="162"/>
      <c r="D49" s="162"/>
      <c r="E49" s="162"/>
      <c r="F49" s="162"/>
      <c r="G49" s="162"/>
      <c r="H49" s="162"/>
      <c r="I49" s="162"/>
      <c r="J49" s="162"/>
      <c r="K49" s="162"/>
      <c r="L49" s="162"/>
      <c r="M49" s="162"/>
      <c r="N49" s="116"/>
    </row>
    <row r="50" spans="1:15" s="6" customFormat="1" ht="16.5" customHeight="1">
      <c r="A50" s="130"/>
      <c r="B50" s="224" t="s">
        <v>185</v>
      </c>
      <c r="C50" s="224"/>
      <c r="D50" s="224"/>
      <c r="E50" s="131"/>
      <c r="F50" s="131"/>
      <c r="G50" s="131"/>
      <c r="H50" s="131"/>
      <c r="I50" s="131"/>
      <c r="J50" s="131"/>
      <c r="K50" s="131"/>
      <c r="L50" s="131"/>
      <c r="M50" s="131"/>
      <c r="N50" s="136"/>
    </row>
    <row r="51" spans="1:15" s="6" customFormat="1" ht="16.5" customHeight="1">
      <c r="A51" s="130"/>
      <c r="B51" s="131"/>
      <c r="C51" s="24" t="s">
        <v>1</v>
      </c>
      <c r="D51" s="210">
        <v>48</v>
      </c>
      <c r="E51" s="210"/>
      <c r="F51" s="159" t="s">
        <v>55</v>
      </c>
      <c r="G51" s="159"/>
      <c r="H51" s="159"/>
      <c r="I51" s="212">
        <v>918</v>
      </c>
      <c r="J51" s="212"/>
      <c r="K51" s="26"/>
      <c r="L51" s="209" t="s">
        <v>187</v>
      </c>
      <c r="M51" s="209"/>
      <c r="N51" s="36" t="s">
        <v>2</v>
      </c>
      <c r="O51" s="37">
        <f>D51*I51</f>
        <v>44064</v>
      </c>
    </row>
    <row r="52" spans="1:15" s="6" customFormat="1" ht="15" customHeight="1">
      <c r="A52" s="130"/>
      <c r="B52" s="224" t="s">
        <v>186</v>
      </c>
      <c r="C52" s="224"/>
      <c r="D52" s="224"/>
      <c r="E52" s="131"/>
      <c r="F52" s="131"/>
      <c r="G52" s="131"/>
      <c r="H52" s="131"/>
      <c r="I52" s="131"/>
      <c r="J52" s="131"/>
      <c r="K52" s="131"/>
      <c r="L52" s="131"/>
      <c r="M52" s="131"/>
      <c r="N52" s="136"/>
    </row>
    <row r="53" spans="1:15">
      <c r="A53" s="41"/>
      <c r="C53" s="24" t="s">
        <v>1</v>
      </c>
      <c r="D53" s="210">
        <v>96</v>
      </c>
      <c r="E53" s="210"/>
      <c r="F53" s="159" t="s">
        <v>55</v>
      </c>
      <c r="G53" s="159"/>
      <c r="H53" s="159"/>
      <c r="I53" s="212">
        <v>618</v>
      </c>
      <c r="J53" s="212"/>
      <c r="K53" s="26"/>
      <c r="L53" s="209" t="s">
        <v>187</v>
      </c>
      <c r="M53" s="209"/>
      <c r="N53" s="36" t="s">
        <v>2</v>
      </c>
      <c r="O53" s="37">
        <f>D53*I53</f>
        <v>59328</v>
      </c>
    </row>
    <row r="54" spans="1:15" ht="30.75" customHeight="1">
      <c r="A54" s="41">
        <v>6</v>
      </c>
      <c r="B54" s="165" t="s">
        <v>58</v>
      </c>
      <c r="C54" s="165"/>
      <c r="D54" s="165"/>
      <c r="E54" s="165"/>
      <c r="F54" s="165"/>
      <c r="G54" s="165"/>
      <c r="H54" s="165"/>
      <c r="I54" s="165"/>
      <c r="J54" s="165"/>
      <c r="K54" s="165"/>
      <c r="L54" s="165"/>
      <c r="M54" s="165"/>
      <c r="N54" s="165"/>
    </row>
    <row r="55" spans="1:15">
      <c r="C55" s="24" t="s">
        <v>1</v>
      </c>
      <c r="D55" s="221">
        <v>1714.29</v>
      </c>
      <c r="E55" s="221"/>
      <c r="F55" s="159" t="s">
        <v>112</v>
      </c>
      <c r="G55" s="159"/>
      <c r="H55" s="159"/>
      <c r="I55" s="212">
        <v>2760</v>
      </c>
      <c r="J55" s="212"/>
      <c r="K55" s="26"/>
      <c r="L55" s="209" t="s">
        <v>39</v>
      </c>
      <c r="M55" s="209"/>
      <c r="N55" s="38" t="s">
        <v>2</v>
      </c>
      <c r="O55" s="39">
        <f>D55*I55/1000</f>
        <v>4731.4403999999995</v>
      </c>
    </row>
    <row r="56" spans="1:15">
      <c r="N56" s="36" t="s">
        <v>2</v>
      </c>
      <c r="O56" s="33">
        <v>3529385</v>
      </c>
    </row>
    <row r="57" spans="1:15">
      <c r="A57" s="69" t="s">
        <v>154</v>
      </c>
      <c r="B57" s="69"/>
      <c r="C57" s="69"/>
      <c r="D57" s="69"/>
      <c r="E57" s="69"/>
      <c r="F57" s="69"/>
      <c r="G57" s="69"/>
      <c r="H57" s="69"/>
      <c r="I57" s="6"/>
      <c r="J57" s="6"/>
      <c r="K57" s="6"/>
      <c r="L57" s="6"/>
      <c r="M57" s="6"/>
      <c r="N57" s="6"/>
      <c r="O57" s="6"/>
    </row>
    <row r="58" spans="1:15">
      <c r="A58" s="96">
        <v>1</v>
      </c>
      <c r="B58" s="166" t="s">
        <v>16</v>
      </c>
      <c r="C58" s="166"/>
      <c r="D58" s="166"/>
      <c r="E58" s="166"/>
      <c r="F58" s="166"/>
      <c r="G58" s="166"/>
      <c r="H58" s="166"/>
      <c r="I58" s="166"/>
      <c r="J58" s="166"/>
      <c r="K58" s="166"/>
      <c r="L58" s="166"/>
      <c r="M58" s="166"/>
      <c r="N58" s="166"/>
      <c r="O58" s="6"/>
    </row>
    <row r="59" spans="1:15">
      <c r="A59" s="96"/>
      <c r="B59" s="6"/>
      <c r="C59" s="6" t="s">
        <v>1</v>
      </c>
      <c r="D59" s="222">
        <v>40320</v>
      </c>
      <c r="E59" s="222"/>
      <c r="F59" s="163" t="s">
        <v>44</v>
      </c>
      <c r="G59" s="163"/>
      <c r="H59" s="163"/>
      <c r="I59" s="167">
        <v>75.63</v>
      </c>
      <c r="J59" s="167"/>
      <c r="K59" s="43"/>
      <c r="L59" s="223" t="s">
        <v>45</v>
      </c>
      <c r="M59" s="223"/>
      <c r="N59" s="22" t="s">
        <v>2</v>
      </c>
      <c r="O59" s="33">
        <f>D59*I59%</f>
        <v>30494.016</v>
      </c>
    </row>
    <row r="60" spans="1:15" ht="78" customHeight="1">
      <c r="A60" s="96">
        <v>2</v>
      </c>
      <c r="B60" s="162" t="s">
        <v>113</v>
      </c>
      <c r="C60" s="162"/>
      <c r="D60" s="162"/>
      <c r="E60" s="162"/>
      <c r="F60" s="162"/>
      <c r="G60" s="162"/>
      <c r="H60" s="162"/>
      <c r="I60" s="162"/>
      <c r="J60" s="162"/>
      <c r="K60" s="162"/>
      <c r="L60" s="162"/>
      <c r="M60" s="162"/>
      <c r="N60" s="116"/>
      <c r="O60" s="9"/>
    </row>
    <row r="61" spans="1:15" ht="15" customHeight="1">
      <c r="A61" s="96"/>
      <c r="B61" s="6" t="s">
        <v>17</v>
      </c>
      <c r="C61" s="6"/>
      <c r="D61" s="6"/>
      <c r="E61" s="6"/>
      <c r="F61" s="6"/>
      <c r="G61" s="6"/>
      <c r="H61" s="6"/>
      <c r="I61" s="6"/>
      <c r="J61" s="6"/>
      <c r="K61" s="6"/>
      <c r="L61" s="6"/>
      <c r="M61" s="1"/>
      <c r="N61" s="1"/>
      <c r="O61" s="6"/>
    </row>
    <row r="62" spans="1:15">
      <c r="A62" s="96"/>
      <c r="B62" s="6"/>
      <c r="C62" s="99" t="s">
        <v>1</v>
      </c>
      <c r="D62" s="210">
        <v>15</v>
      </c>
      <c r="E62" s="210"/>
      <c r="F62" s="159" t="s">
        <v>47</v>
      </c>
      <c r="G62" s="159"/>
      <c r="H62" s="159"/>
      <c r="I62" s="211">
        <v>1500</v>
      </c>
      <c r="J62" s="211"/>
      <c r="K62" s="100"/>
      <c r="L62" s="209" t="s">
        <v>48</v>
      </c>
      <c r="M62" s="209"/>
      <c r="N62" s="36" t="s">
        <v>2</v>
      </c>
      <c r="O62" s="37">
        <f>D62*I62</f>
        <v>22500</v>
      </c>
    </row>
    <row r="63" spans="1:15" ht="33" customHeight="1">
      <c r="A63" s="96">
        <v>3</v>
      </c>
      <c r="B63" s="161" t="s">
        <v>114</v>
      </c>
      <c r="C63" s="161"/>
      <c r="D63" s="161"/>
      <c r="E63" s="161"/>
      <c r="F63" s="161"/>
      <c r="G63" s="161"/>
      <c r="H63" s="161"/>
      <c r="I63" s="161"/>
      <c r="J63" s="161"/>
      <c r="K63" s="161"/>
      <c r="L63" s="161"/>
      <c r="M63" s="161"/>
      <c r="N63" s="161"/>
      <c r="O63" s="1"/>
    </row>
    <row r="64" spans="1:15" ht="19.5" customHeight="1">
      <c r="A64" s="6"/>
      <c r="B64" s="97"/>
      <c r="C64" s="24" t="s">
        <v>1</v>
      </c>
      <c r="D64" s="210">
        <v>263132.5</v>
      </c>
      <c r="E64" s="210"/>
      <c r="F64" s="159" t="s">
        <v>38</v>
      </c>
      <c r="G64" s="159"/>
      <c r="H64" s="159"/>
      <c r="I64" s="211">
        <v>1663.75</v>
      </c>
      <c r="J64" s="211"/>
      <c r="K64" s="26"/>
      <c r="L64" s="209" t="s">
        <v>39</v>
      </c>
      <c r="M64" s="209"/>
      <c r="N64" s="36" t="s">
        <v>2</v>
      </c>
      <c r="O64" s="37">
        <f>D64*I64/1000</f>
        <v>437786.69687500002</v>
      </c>
    </row>
    <row r="65" spans="1:15" s="6" customFormat="1" ht="19.5" customHeight="1">
      <c r="A65" s="130">
        <v>4</v>
      </c>
      <c r="B65" s="161" t="s">
        <v>188</v>
      </c>
      <c r="C65" s="161"/>
      <c r="D65" s="161"/>
      <c r="E65" s="161"/>
      <c r="F65" s="161"/>
      <c r="G65" s="161"/>
      <c r="H65" s="161"/>
      <c r="I65" s="161"/>
      <c r="J65" s="161"/>
      <c r="K65" s="161"/>
      <c r="L65" s="161"/>
      <c r="M65" s="161"/>
      <c r="N65" s="161"/>
      <c r="O65" s="1"/>
    </row>
    <row r="66" spans="1:15" s="6" customFormat="1" ht="19.5" customHeight="1">
      <c r="B66" s="132"/>
      <c r="C66" s="24" t="s">
        <v>1</v>
      </c>
      <c r="D66" s="210">
        <v>263132.5</v>
      </c>
      <c r="E66" s="210"/>
      <c r="F66" s="159" t="s">
        <v>38</v>
      </c>
      <c r="G66" s="159"/>
      <c r="H66" s="159"/>
      <c r="I66" s="211">
        <v>4235</v>
      </c>
      <c r="J66" s="211"/>
      <c r="K66" s="26"/>
      <c r="L66" s="209" t="s">
        <v>39</v>
      </c>
      <c r="M66" s="209"/>
      <c r="N66" s="36" t="s">
        <v>2</v>
      </c>
      <c r="O66" s="37">
        <f>D66*I66/1000</f>
        <v>1114366.1375</v>
      </c>
    </row>
    <row r="67" spans="1:15" ht="47.25" customHeight="1">
      <c r="A67" s="96">
        <v>5</v>
      </c>
      <c r="B67" s="162" t="s">
        <v>18</v>
      </c>
      <c r="C67" s="162"/>
      <c r="D67" s="162"/>
      <c r="E67" s="162"/>
      <c r="F67" s="162"/>
      <c r="G67" s="162"/>
      <c r="H67" s="162"/>
      <c r="I67" s="162"/>
      <c r="J67" s="162"/>
      <c r="K67" s="162"/>
      <c r="L67" s="162"/>
      <c r="M67" s="162"/>
      <c r="N67" s="162"/>
      <c r="O67" s="1"/>
    </row>
    <row r="68" spans="1:15">
      <c r="A68" s="96"/>
      <c r="B68" s="6"/>
      <c r="C68" s="24" t="s">
        <v>1</v>
      </c>
      <c r="D68" s="210">
        <v>1728</v>
      </c>
      <c r="E68" s="210"/>
      <c r="F68" s="159" t="s">
        <v>38</v>
      </c>
      <c r="G68" s="159"/>
      <c r="H68" s="159"/>
      <c r="I68" s="211">
        <v>3176.25</v>
      </c>
      <c r="J68" s="211"/>
      <c r="K68" s="26"/>
      <c r="L68" s="209" t="s">
        <v>39</v>
      </c>
      <c r="M68" s="209"/>
      <c r="N68" s="36" t="s">
        <v>2</v>
      </c>
      <c r="O68" s="37">
        <f>D68*I68/1000</f>
        <v>5488.56</v>
      </c>
    </row>
    <row r="69" spans="1:15" ht="17.25" customHeight="1">
      <c r="A69" s="96">
        <v>7</v>
      </c>
      <c r="B69" s="162" t="s">
        <v>19</v>
      </c>
      <c r="C69" s="162"/>
      <c r="D69" s="162"/>
      <c r="E69" s="162"/>
      <c r="F69" s="162"/>
      <c r="G69" s="162"/>
      <c r="H69" s="162"/>
      <c r="I69" s="162"/>
      <c r="J69" s="162"/>
      <c r="K69" s="162"/>
      <c r="L69" s="162"/>
      <c r="M69" s="162"/>
      <c r="N69" s="6"/>
      <c r="O69" s="6"/>
    </row>
    <row r="70" spans="1:15">
      <c r="A70" s="96"/>
      <c r="B70" s="6"/>
      <c r="C70" s="24" t="s">
        <v>1</v>
      </c>
      <c r="D70" s="210">
        <v>2520</v>
      </c>
      <c r="E70" s="210"/>
      <c r="F70" s="159" t="s">
        <v>38</v>
      </c>
      <c r="G70" s="159"/>
      <c r="H70" s="159"/>
      <c r="I70" s="211">
        <v>11948.36</v>
      </c>
      <c r="J70" s="211"/>
      <c r="K70" s="26"/>
      <c r="L70" s="209" t="s">
        <v>67</v>
      </c>
      <c r="M70" s="209"/>
      <c r="N70" s="36" t="s">
        <v>2</v>
      </c>
      <c r="O70" s="37">
        <f>D70*I70/100</f>
        <v>301098.67200000002</v>
      </c>
    </row>
    <row r="71" spans="1:15" ht="33.75" customHeight="1">
      <c r="A71" s="96">
        <v>8</v>
      </c>
      <c r="B71" s="162" t="s">
        <v>20</v>
      </c>
      <c r="C71" s="162"/>
      <c r="D71" s="162"/>
      <c r="E71" s="162"/>
      <c r="F71" s="162"/>
      <c r="G71" s="162"/>
      <c r="H71" s="162"/>
      <c r="I71" s="162"/>
      <c r="J71" s="162"/>
      <c r="K71" s="162"/>
      <c r="L71" s="162"/>
      <c r="M71" s="162"/>
      <c r="N71" s="162"/>
      <c r="O71" s="6"/>
    </row>
    <row r="72" spans="1:15">
      <c r="A72" s="46"/>
      <c r="B72" s="44"/>
      <c r="C72" s="24" t="s">
        <v>1</v>
      </c>
      <c r="D72" s="210">
        <v>4603.08</v>
      </c>
      <c r="E72" s="210"/>
      <c r="F72" s="159" t="s">
        <v>38</v>
      </c>
      <c r="G72" s="159"/>
      <c r="H72" s="159"/>
      <c r="I72" s="211">
        <v>11288.75</v>
      </c>
      <c r="J72" s="211"/>
      <c r="K72" s="26"/>
      <c r="L72" s="209" t="s">
        <v>67</v>
      </c>
      <c r="M72" s="209"/>
      <c r="N72" s="36"/>
      <c r="O72" s="37">
        <f>D72*I72%</f>
        <v>519630.19349999999</v>
      </c>
    </row>
    <row r="73" spans="1:15" ht="19.5" customHeight="1">
      <c r="A73" s="96">
        <v>9</v>
      </c>
      <c r="B73" s="162" t="s">
        <v>115</v>
      </c>
      <c r="C73" s="162"/>
      <c r="D73" s="162"/>
      <c r="E73" s="162"/>
      <c r="F73" s="162"/>
      <c r="G73" s="162"/>
      <c r="H73" s="162"/>
      <c r="I73" s="162"/>
      <c r="J73" s="162"/>
      <c r="K73" s="162"/>
      <c r="L73" s="162"/>
      <c r="M73" s="162"/>
      <c r="N73" s="162"/>
      <c r="O73" s="6"/>
    </row>
    <row r="74" spans="1:15">
      <c r="A74" s="96"/>
      <c r="B74" s="95"/>
      <c r="C74" s="24" t="s">
        <v>1</v>
      </c>
      <c r="D74" s="210">
        <v>4255</v>
      </c>
      <c r="E74" s="210"/>
      <c r="F74" s="159" t="s">
        <v>38</v>
      </c>
      <c r="G74" s="159"/>
      <c r="H74" s="159"/>
      <c r="I74" s="211">
        <v>14204.44</v>
      </c>
      <c r="J74" s="211"/>
      <c r="K74" s="26"/>
      <c r="L74" s="209" t="s">
        <v>36</v>
      </c>
      <c r="M74" s="209"/>
      <c r="N74" s="36" t="s">
        <v>2</v>
      </c>
      <c r="O74" s="37">
        <f>D74*I74%</f>
        <v>604398.92200000002</v>
      </c>
    </row>
    <row r="75" spans="1:15" ht="46.5" customHeight="1">
      <c r="A75" s="96">
        <v>10</v>
      </c>
      <c r="B75" s="162" t="s">
        <v>155</v>
      </c>
      <c r="C75" s="162"/>
      <c r="D75" s="162"/>
      <c r="E75" s="162"/>
      <c r="F75" s="162"/>
      <c r="G75" s="162"/>
      <c r="H75" s="162"/>
      <c r="I75" s="162"/>
      <c r="J75" s="162"/>
      <c r="K75" s="162"/>
      <c r="L75" s="162"/>
      <c r="M75" s="162"/>
      <c r="N75" s="162"/>
      <c r="O75" s="6"/>
    </row>
    <row r="76" spans="1:15">
      <c r="A76" s="96"/>
      <c r="B76" s="6"/>
      <c r="C76" s="24" t="s">
        <v>1</v>
      </c>
      <c r="D76" s="210">
        <v>5760</v>
      </c>
      <c r="E76" s="210"/>
      <c r="F76" s="159" t="s">
        <v>38</v>
      </c>
      <c r="G76" s="159"/>
      <c r="H76" s="159"/>
      <c r="I76" s="211">
        <v>3823.57</v>
      </c>
      <c r="J76" s="211"/>
      <c r="K76" s="26"/>
      <c r="L76" s="209" t="s">
        <v>36</v>
      </c>
      <c r="M76" s="209"/>
      <c r="N76" s="36" t="s">
        <v>2</v>
      </c>
      <c r="O76" s="37">
        <f>D76*I76%</f>
        <v>220237.63200000001</v>
      </c>
    </row>
    <row r="77" spans="1:15">
      <c r="A77" s="96">
        <v>11</v>
      </c>
      <c r="B77" s="166" t="s">
        <v>22</v>
      </c>
      <c r="C77" s="166"/>
      <c r="D77" s="166"/>
      <c r="E77" s="166"/>
      <c r="F77" s="166"/>
      <c r="G77" s="166"/>
      <c r="H77" s="166"/>
      <c r="I77" s="166"/>
      <c r="J77" s="166"/>
      <c r="K77" s="166"/>
      <c r="L77" s="166"/>
      <c r="M77" s="166"/>
      <c r="N77" s="166"/>
      <c r="O77" s="6"/>
    </row>
    <row r="78" spans="1:15">
      <c r="A78" s="96"/>
      <c r="B78" s="6"/>
      <c r="C78" s="24" t="s">
        <v>1</v>
      </c>
      <c r="D78" s="210">
        <v>4176</v>
      </c>
      <c r="E78" s="210"/>
      <c r="F78" s="159" t="s">
        <v>49</v>
      </c>
      <c r="G78" s="159"/>
      <c r="H78" s="159"/>
      <c r="I78" s="211">
        <v>2283.9299999999998</v>
      </c>
      <c r="J78" s="211"/>
      <c r="K78" s="26"/>
      <c r="L78" s="209" t="s">
        <v>111</v>
      </c>
      <c r="M78" s="209"/>
      <c r="N78" s="36" t="s">
        <v>2</v>
      </c>
      <c r="O78" s="37">
        <f>D78*I78/100</f>
        <v>95376.916799999992</v>
      </c>
    </row>
    <row r="79" spans="1:15" ht="24.75" customHeight="1">
      <c r="A79" s="96">
        <v>12</v>
      </c>
      <c r="B79" s="166" t="s">
        <v>23</v>
      </c>
      <c r="C79" s="166"/>
      <c r="D79" s="166"/>
      <c r="E79" s="166"/>
      <c r="F79" s="166"/>
      <c r="G79" s="166"/>
      <c r="H79" s="166"/>
      <c r="I79" s="166"/>
      <c r="J79" s="166"/>
      <c r="K79" s="166"/>
      <c r="L79" s="166"/>
      <c r="M79" s="166"/>
      <c r="N79" s="6"/>
      <c r="O79" s="6"/>
    </row>
    <row r="80" spans="1:15">
      <c r="A80" s="6"/>
      <c r="B80" s="6"/>
      <c r="C80" s="24" t="s">
        <v>1</v>
      </c>
      <c r="D80" s="210">
        <v>11500.32</v>
      </c>
      <c r="E80" s="210"/>
      <c r="F80" s="159" t="s">
        <v>49</v>
      </c>
      <c r="G80" s="159"/>
      <c r="H80" s="159"/>
      <c r="I80" s="211">
        <v>1213.58</v>
      </c>
      <c r="J80" s="211"/>
      <c r="K80" s="26"/>
      <c r="L80" s="209" t="s">
        <v>72</v>
      </c>
      <c r="M80" s="209"/>
      <c r="N80" s="38" t="s">
        <v>2</v>
      </c>
      <c r="O80" s="39">
        <f>D80*I80/100</f>
        <v>139565.58345599999</v>
      </c>
    </row>
    <row r="81" spans="1:15">
      <c r="A81" s="6"/>
      <c r="B81" s="6"/>
      <c r="C81" s="6"/>
      <c r="D81" s="6"/>
      <c r="E81" s="6"/>
      <c r="F81" s="6"/>
      <c r="G81" s="6"/>
      <c r="H81" s="6"/>
      <c r="I81" s="6"/>
      <c r="J81" s="5"/>
      <c r="K81" s="6"/>
      <c r="L81" s="6"/>
      <c r="M81" s="6"/>
      <c r="N81" s="36" t="s">
        <v>2</v>
      </c>
      <c r="O81" s="33">
        <f>SUM(O59:O80)</f>
        <v>3490943.3301309994</v>
      </c>
    </row>
    <row r="82" spans="1:15" ht="18" customHeight="1">
      <c r="A82" s="108"/>
      <c r="B82" s="217" t="s">
        <v>160</v>
      </c>
      <c r="C82" s="217"/>
      <c r="D82" s="217"/>
      <c r="E82" s="217"/>
      <c r="F82" s="217"/>
      <c r="G82" s="217"/>
      <c r="H82" s="217"/>
      <c r="I82" s="217"/>
      <c r="J82" s="217"/>
      <c r="K82" s="217"/>
      <c r="L82" s="217"/>
      <c r="M82" s="217"/>
      <c r="N82" s="217"/>
      <c r="O82" s="6"/>
    </row>
    <row r="83" spans="1:15" ht="15.75">
      <c r="A83" s="108">
        <v>1</v>
      </c>
      <c r="B83" s="17" t="s">
        <v>62</v>
      </c>
      <c r="C83" s="17"/>
      <c r="D83" s="17"/>
      <c r="E83" s="17"/>
      <c r="F83" s="17"/>
      <c r="G83" s="17"/>
      <c r="H83" s="17"/>
      <c r="I83" s="17"/>
      <c r="J83" s="15"/>
      <c r="K83" s="6"/>
      <c r="L83" s="6"/>
      <c r="M83" s="6"/>
    </row>
    <row r="84" spans="1:15" ht="18">
      <c r="A84" s="108"/>
      <c r="B84" s="7" t="s">
        <v>63</v>
      </c>
      <c r="C84" s="12"/>
      <c r="D84" s="52"/>
      <c r="E84" s="3"/>
      <c r="F84" s="16"/>
      <c r="G84" s="3"/>
      <c r="H84" s="18"/>
      <c r="I84" s="53"/>
      <c r="J84" s="1"/>
    </row>
    <row r="85" spans="1:15" s="6" customFormat="1" ht="15" customHeight="1">
      <c r="A85" s="108"/>
      <c r="B85" s="4"/>
      <c r="C85" s="24" t="s">
        <v>1</v>
      </c>
      <c r="D85" s="210">
        <v>33750</v>
      </c>
      <c r="E85" s="210"/>
      <c r="F85" s="159" t="s">
        <v>38</v>
      </c>
      <c r="G85" s="159"/>
      <c r="H85" s="159"/>
      <c r="I85" s="211">
        <v>605</v>
      </c>
      <c r="J85" s="211"/>
      <c r="K85" s="26"/>
      <c r="L85" s="209" t="s">
        <v>36</v>
      </c>
      <c r="M85" s="209"/>
      <c r="N85" s="36" t="s">
        <v>2</v>
      </c>
      <c r="O85" s="37">
        <f>D85*I85%</f>
        <v>204187.5</v>
      </c>
    </row>
    <row r="86" spans="1:15" ht="99.75" customHeight="1">
      <c r="A86" s="108">
        <v>1</v>
      </c>
      <c r="B86" s="165" t="s">
        <v>24</v>
      </c>
      <c r="C86" s="165"/>
      <c r="D86" s="165"/>
      <c r="E86" s="165"/>
      <c r="F86" s="165"/>
      <c r="G86" s="165"/>
      <c r="H86" s="165"/>
      <c r="I86" s="165"/>
      <c r="J86" s="165"/>
      <c r="K86" s="165"/>
      <c r="L86" s="165"/>
      <c r="M86" s="165"/>
      <c r="N86" s="165"/>
    </row>
    <row r="87" spans="1:15" ht="18">
      <c r="A87" s="108"/>
      <c r="B87" s="7" t="s">
        <v>63</v>
      </c>
      <c r="C87" s="12"/>
      <c r="D87" s="52"/>
      <c r="E87" s="3"/>
      <c r="F87" s="16"/>
      <c r="G87" s="3"/>
      <c r="H87" s="18"/>
      <c r="I87" s="53"/>
      <c r="J87" s="1"/>
    </row>
    <row r="88" spans="1:15" s="6" customFormat="1">
      <c r="B88" s="4"/>
      <c r="C88" s="24" t="s">
        <v>1</v>
      </c>
      <c r="D88" s="210">
        <v>45000</v>
      </c>
      <c r="E88" s="210"/>
      <c r="F88" s="159" t="s">
        <v>38</v>
      </c>
      <c r="G88" s="159"/>
      <c r="H88" s="159"/>
      <c r="I88" s="211">
        <v>3600</v>
      </c>
      <c r="J88" s="211"/>
      <c r="K88" s="26"/>
      <c r="L88" s="209" t="s">
        <v>39</v>
      </c>
      <c r="M88" s="209"/>
      <c r="N88" s="36" t="s">
        <v>2</v>
      </c>
      <c r="O88" s="37">
        <f>D88*I88/1000</f>
        <v>162000</v>
      </c>
    </row>
    <row r="89" spans="1:15" ht="75.75" customHeight="1">
      <c r="A89" s="108">
        <v>2</v>
      </c>
      <c r="B89" s="161" t="s">
        <v>151</v>
      </c>
      <c r="C89" s="161"/>
      <c r="D89" s="161"/>
      <c r="E89" s="161"/>
      <c r="F89" s="161"/>
      <c r="G89" s="161"/>
      <c r="H89" s="161"/>
      <c r="I89" s="161"/>
      <c r="J89" s="161"/>
      <c r="K89" s="161"/>
      <c r="L89" s="161"/>
      <c r="M89" s="161"/>
      <c r="N89" s="161"/>
    </row>
    <row r="90" spans="1:15" ht="18">
      <c r="A90" s="6"/>
      <c r="B90" s="7" t="s">
        <v>63</v>
      </c>
      <c r="C90" s="12"/>
      <c r="D90" s="52"/>
      <c r="E90" s="3"/>
      <c r="F90" s="16"/>
      <c r="G90" s="3"/>
      <c r="H90" s="18"/>
      <c r="I90" s="53"/>
      <c r="J90" s="1"/>
    </row>
    <row r="91" spans="1:15" s="6" customFormat="1">
      <c r="A91" s="108"/>
      <c r="B91" s="4"/>
      <c r="C91" s="24" t="s">
        <v>1</v>
      </c>
      <c r="D91" s="210">
        <v>22500</v>
      </c>
      <c r="E91" s="210"/>
      <c r="F91" s="159" t="s">
        <v>38</v>
      </c>
      <c r="G91" s="159"/>
      <c r="H91" s="159"/>
      <c r="I91" s="211">
        <v>5400</v>
      </c>
      <c r="J91" s="211"/>
      <c r="K91" s="26"/>
      <c r="L91" s="209" t="s">
        <v>39</v>
      </c>
      <c r="M91" s="209"/>
      <c r="N91" s="36" t="s">
        <v>2</v>
      </c>
      <c r="O91" s="37">
        <f>D91*I91/1000</f>
        <v>121500</v>
      </c>
    </row>
    <row r="92" spans="1:15" ht="46.5" customHeight="1">
      <c r="A92" s="108">
        <v>3</v>
      </c>
      <c r="B92" s="162" t="s">
        <v>116</v>
      </c>
      <c r="C92" s="162"/>
      <c r="D92" s="162"/>
      <c r="E92" s="162"/>
      <c r="F92" s="162"/>
      <c r="G92" s="162"/>
      <c r="H92" s="162"/>
      <c r="I92" s="162"/>
      <c r="J92" s="162"/>
      <c r="K92" s="162"/>
      <c r="L92" s="162"/>
      <c r="M92" s="162"/>
      <c r="N92" s="162"/>
    </row>
    <row r="93" spans="1:15" ht="15.75">
      <c r="A93" s="6"/>
      <c r="B93" s="35" t="s">
        <v>63</v>
      </c>
      <c r="C93" s="12"/>
      <c r="D93" s="89"/>
      <c r="E93" s="25"/>
      <c r="F93" s="90"/>
      <c r="G93" s="25"/>
      <c r="H93" s="10"/>
      <c r="I93" s="91"/>
      <c r="J93" s="49"/>
    </row>
    <row r="94" spans="1:15" s="6" customFormat="1">
      <c r="C94" s="24" t="s">
        <v>1</v>
      </c>
      <c r="D94" s="210">
        <v>7500</v>
      </c>
      <c r="E94" s="210"/>
      <c r="F94" s="159" t="s">
        <v>158</v>
      </c>
      <c r="G94" s="159"/>
      <c r="H94" s="159"/>
      <c r="I94" s="212">
        <v>4205</v>
      </c>
      <c r="J94" s="212"/>
      <c r="K94" s="26"/>
      <c r="L94" s="209" t="s">
        <v>159</v>
      </c>
      <c r="M94" s="209"/>
      <c r="N94" s="36" t="s">
        <v>2</v>
      </c>
      <c r="O94" s="37">
        <f>D94*I94</f>
        <v>31537500</v>
      </c>
    </row>
    <row r="95" spans="1:15">
      <c r="A95" s="108">
        <v>4</v>
      </c>
      <c r="B95" s="162" t="s">
        <v>9</v>
      </c>
      <c r="C95" s="162"/>
      <c r="D95" s="162"/>
      <c r="E95" s="162"/>
      <c r="F95" s="162"/>
      <c r="G95" s="162"/>
      <c r="H95" s="162"/>
      <c r="I95" s="162"/>
      <c r="J95" s="51"/>
    </row>
    <row r="96" spans="1:15" ht="15.75">
      <c r="A96" s="6" t="s">
        <v>59</v>
      </c>
      <c r="B96" s="20" t="s">
        <v>10</v>
      </c>
      <c r="C96" s="21"/>
      <c r="D96" s="16" t="s">
        <v>117</v>
      </c>
      <c r="E96" s="3"/>
      <c r="F96" s="16"/>
      <c r="G96" s="3"/>
      <c r="H96" s="18"/>
      <c r="I96" s="1"/>
      <c r="J96" s="50"/>
    </row>
    <row r="97" spans="1:15" s="6" customFormat="1" ht="15.75">
      <c r="B97" s="7"/>
      <c r="C97" s="24" t="s">
        <v>1</v>
      </c>
      <c r="D97" s="210">
        <v>5</v>
      </c>
      <c r="E97" s="210"/>
      <c r="F97" s="159" t="s">
        <v>156</v>
      </c>
      <c r="G97" s="159"/>
      <c r="H97" s="159"/>
      <c r="I97" s="212">
        <v>27667</v>
      </c>
      <c r="J97" s="212"/>
      <c r="K97" s="26"/>
      <c r="L97" s="209" t="s">
        <v>157</v>
      </c>
      <c r="M97" s="209"/>
      <c r="N97" s="36" t="s">
        <v>2</v>
      </c>
      <c r="O97" s="37">
        <f>D97*I97</f>
        <v>138335</v>
      </c>
    </row>
    <row r="98" spans="1:15" ht="15.75">
      <c r="A98" s="6" t="s">
        <v>60</v>
      </c>
      <c r="B98" s="20" t="s">
        <v>11</v>
      </c>
      <c r="C98" s="21"/>
      <c r="D98" s="16"/>
      <c r="E98" s="3"/>
      <c r="F98" s="54"/>
      <c r="G98" s="3"/>
      <c r="H98" s="18"/>
      <c r="I98" s="1"/>
      <c r="J98" s="50"/>
    </row>
    <row r="99" spans="1:15" s="6" customFormat="1" ht="15.75">
      <c r="B99" s="129" t="s">
        <v>118</v>
      </c>
      <c r="C99" s="129"/>
      <c r="D99" s="129"/>
      <c r="E99" s="3"/>
      <c r="F99" s="54"/>
      <c r="G99" s="3"/>
      <c r="H99" s="18"/>
      <c r="I99" s="1"/>
      <c r="J99" s="50"/>
    </row>
    <row r="100" spans="1:15" s="6" customFormat="1" ht="15.75">
      <c r="B100" s="7"/>
      <c r="C100" s="24" t="s">
        <v>1</v>
      </c>
      <c r="D100" s="210">
        <v>3</v>
      </c>
      <c r="E100" s="210"/>
      <c r="F100" s="159" t="s">
        <v>156</v>
      </c>
      <c r="G100" s="159"/>
      <c r="H100" s="159"/>
      <c r="I100" s="212">
        <v>33201</v>
      </c>
      <c r="J100" s="212"/>
      <c r="K100" s="26"/>
      <c r="L100" s="209" t="s">
        <v>157</v>
      </c>
      <c r="M100" s="209"/>
      <c r="N100" s="36" t="s">
        <v>2</v>
      </c>
      <c r="O100" s="37">
        <f>D100*I100</f>
        <v>99603</v>
      </c>
    </row>
    <row r="101" spans="1:15" ht="15.75">
      <c r="A101" s="6" t="s">
        <v>61</v>
      </c>
      <c r="B101" s="129" t="s">
        <v>66</v>
      </c>
      <c r="C101" s="129"/>
      <c r="D101" s="129"/>
      <c r="E101" s="3"/>
      <c r="F101" s="54"/>
      <c r="G101" s="3"/>
      <c r="H101" s="18"/>
      <c r="I101" s="1"/>
      <c r="J101" s="50"/>
    </row>
    <row r="102" spans="1:15" s="6" customFormat="1" ht="15.75">
      <c r="B102" s="7" t="s">
        <v>65</v>
      </c>
      <c r="C102" s="105"/>
      <c r="D102" s="105"/>
      <c r="E102" s="3"/>
      <c r="F102" s="54"/>
      <c r="G102" s="3"/>
      <c r="H102" s="18"/>
      <c r="I102" s="1"/>
      <c r="J102" s="50"/>
    </row>
    <row r="103" spans="1:15" s="6" customFormat="1" ht="15.75">
      <c r="B103" s="7"/>
      <c r="C103" s="24" t="s">
        <v>1</v>
      </c>
      <c r="D103" s="210">
        <v>8</v>
      </c>
      <c r="E103" s="210"/>
      <c r="F103" s="159" t="s">
        <v>156</v>
      </c>
      <c r="G103" s="159"/>
      <c r="H103" s="159"/>
      <c r="I103" s="212">
        <v>3200</v>
      </c>
      <c r="J103" s="212"/>
      <c r="K103" s="26"/>
      <c r="L103" s="209" t="s">
        <v>157</v>
      </c>
      <c r="M103" s="209"/>
      <c r="N103" s="36" t="s">
        <v>2</v>
      </c>
      <c r="O103" s="37">
        <f>D103*I103</f>
        <v>25600</v>
      </c>
    </row>
    <row r="104" spans="1:15" ht="34.5" customHeight="1">
      <c r="A104" s="96">
        <v>5</v>
      </c>
      <c r="B104" s="162" t="s">
        <v>140</v>
      </c>
      <c r="C104" s="162"/>
      <c r="D104" s="162"/>
      <c r="E104" s="162"/>
      <c r="F104" s="162"/>
      <c r="G104" s="162"/>
      <c r="H104" s="162"/>
      <c r="I104" s="162"/>
      <c r="J104" s="162"/>
      <c r="K104" s="162"/>
      <c r="L104" s="162"/>
      <c r="M104" s="162"/>
      <c r="N104" s="162"/>
    </row>
    <row r="105" spans="1:15" s="6" customFormat="1">
      <c r="C105" s="24" t="s">
        <v>1</v>
      </c>
      <c r="D105" s="210">
        <v>81000</v>
      </c>
      <c r="E105" s="210"/>
      <c r="F105" s="159" t="s">
        <v>38</v>
      </c>
      <c r="G105" s="159"/>
      <c r="H105" s="159"/>
      <c r="I105" s="220">
        <v>2760</v>
      </c>
      <c r="J105" s="220"/>
      <c r="K105" s="26"/>
      <c r="L105" s="209" t="s">
        <v>67</v>
      </c>
      <c r="M105" s="209"/>
      <c r="N105" s="86" t="s">
        <v>2</v>
      </c>
      <c r="O105" s="87">
        <f>D105*I105/1000</f>
        <v>223560</v>
      </c>
    </row>
    <row r="106" spans="1:15" ht="123" customHeight="1">
      <c r="A106" s="45"/>
      <c r="B106" s="218"/>
      <c r="C106" s="219"/>
      <c r="D106" s="219"/>
      <c r="E106" s="219"/>
      <c r="F106" s="219"/>
      <c r="G106" s="219"/>
      <c r="H106" s="219"/>
      <c r="I106" s="219"/>
      <c r="J106" s="45"/>
      <c r="K106" s="45"/>
      <c r="L106" s="45"/>
      <c r="N106" s="154" t="s">
        <v>2</v>
      </c>
      <c r="O106" s="85">
        <f>SUM(O85:O105)</f>
        <v>32512285.5</v>
      </c>
    </row>
    <row r="107" spans="1:15" ht="15.75">
      <c r="A107" s="6"/>
      <c r="B107" s="217" t="s">
        <v>163</v>
      </c>
      <c r="C107" s="217"/>
      <c r="D107" s="217"/>
      <c r="E107" s="217"/>
      <c r="F107" s="217"/>
      <c r="G107" s="120"/>
      <c r="H107" s="120"/>
      <c r="I107" s="120"/>
      <c r="J107" s="120"/>
      <c r="K107" s="120"/>
      <c r="L107" s="120"/>
    </row>
    <row r="108" spans="1:15" ht="77.25" customHeight="1">
      <c r="A108" s="6"/>
      <c r="B108" s="162" t="s">
        <v>149</v>
      </c>
      <c r="C108" s="162"/>
      <c r="D108" s="162"/>
      <c r="E108" s="162"/>
      <c r="F108" s="162"/>
      <c r="G108" s="162"/>
      <c r="H108" s="162"/>
      <c r="I108" s="162"/>
      <c r="J108" s="162"/>
      <c r="K108" s="162"/>
      <c r="L108" s="162"/>
      <c r="M108" s="162"/>
      <c r="N108" s="162"/>
    </row>
    <row r="109" spans="1:15">
      <c r="A109" s="6"/>
      <c r="B109" s="120"/>
      <c r="C109" s="24" t="s">
        <v>1</v>
      </c>
      <c r="D109" s="210">
        <v>1</v>
      </c>
      <c r="E109" s="210"/>
      <c r="F109" s="159" t="s">
        <v>164</v>
      </c>
      <c r="G109" s="159"/>
      <c r="H109" s="159"/>
      <c r="I109" s="212">
        <v>60600</v>
      </c>
      <c r="J109" s="212"/>
      <c r="K109" s="26"/>
      <c r="L109" s="209" t="s">
        <v>157</v>
      </c>
      <c r="M109" s="209"/>
      <c r="N109" s="86" t="s">
        <v>2</v>
      </c>
      <c r="O109" s="87">
        <f>D109*I109</f>
        <v>60600</v>
      </c>
    </row>
    <row r="110" spans="1:15">
      <c r="B110" s="6"/>
      <c r="C110" s="6"/>
      <c r="D110" s="6"/>
      <c r="E110" s="6"/>
      <c r="F110" s="6"/>
      <c r="G110" s="6"/>
      <c r="H110" s="6"/>
      <c r="I110" s="6"/>
      <c r="J110" s="6"/>
      <c r="K110" s="6"/>
      <c r="L110" s="6"/>
      <c r="N110" s="36" t="s">
        <v>2</v>
      </c>
      <c r="O110" s="37">
        <f>SUM(O109)</f>
        <v>60600</v>
      </c>
    </row>
    <row r="111" spans="1:15">
      <c r="B111" s="164" t="s">
        <v>147</v>
      </c>
      <c r="C111" s="164"/>
      <c r="D111" s="164"/>
      <c r="E111" s="164"/>
      <c r="F111" s="164"/>
      <c r="G111" s="164"/>
      <c r="H111" s="6"/>
      <c r="I111" s="6"/>
      <c r="J111" s="6"/>
      <c r="K111" s="6"/>
      <c r="L111" s="6"/>
      <c r="O111" s="62"/>
    </row>
    <row r="112" spans="1:15" ht="226.5" customHeight="1">
      <c r="A112" s="96">
        <v>1</v>
      </c>
      <c r="B112" s="162" t="s">
        <v>165</v>
      </c>
      <c r="C112" s="162"/>
      <c r="D112" s="162"/>
      <c r="E112" s="162"/>
      <c r="F112" s="162"/>
      <c r="G112" s="162"/>
      <c r="H112" s="162"/>
      <c r="I112" s="162"/>
      <c r="J112" s="162"/>
      <c r="K112" s="162"/>
      <c r="L112" s="162"/>
      <c r="M112" s="162"/>
      <c r="N112" s="162"/>
    </row>
    <row r="113" spans="1:15" s="6" customFormat="1" ht="20.25" customHeight="1">
      <c r="B113" s="3"/>
      <c r="C113" s="24" t="s">
        <v>1</v>
      </c>
      <c r="D113" s="210">
        <v>2</v>
      </c>
      <c r="E113" s="210"/>
      <c r="F113" s="159" t="s">
        <v>156</v>
      </c>
      <c r="G113" s="159"/>
      <c r="H113" s="159"/>
      <c r="I113" s="212">
        <v>2271500</v>
      </c>
      <c r="J113" s="212"/>
      <c r="K113" s="26"/>
      <c r="L113" s="209" t="s">
        <v>157</v>
      </c>
      <c r="M113" s="209"/>
      <c r="N113" s="36" t="s">
        <v>2</v>
      </c>
      <c r="O113" s="37">
        <f>D113*I113</f>
        <v>4543000</v>
      </c>
    </row>
    <row r="114" spans="1:15" ht="47.25" customHeight="1">
      <c r="A114" s="96">
        <v>2</v>
      </c>
      <c r="B114" s="232" t="s">
        <v>122</v>
      </c>
      <c r="C114" s="232"/>
      <c r="D114" s="232"/>
      <c r="E114" s="232"/>
      <c r="F114" s="232"/>
      <c r="G114" s="232"/>
      <c r="H114" s="232"/>
      <c r="I114" s="232"/>
      <c r="J114" s="232"/>
      <c r="K114" s="232"/>
      <c r="L114" s="232"/>
      <c r="M114" s="232"/>
      <c r="N114" s="232"/>
    </row>
    <row r="115" spans="1:15" ht="18.75" customHeight="1">
      <c r="A115" s="6"/>
      <c r="B115" s="64" t="s">
        <v>123</v>
      </c>
      <c r="C115" s="24"/>
      <c r="D115" s="23"/>
      <c r="E115" s="23"/>
      <c r="F115" s="23"/>
      <c r="G115" s="23"/>
      <c r="H115" s="23"/>
      <c r="I115" s="6"/>
    </row>
    <row r="116" spans="1:15" s="6" customFormat="1">
      <c r="C116" s="24" t="s">
        <v>1</v>
      </c>
      <c r="D116" s="210">
        <v>40</v>
      </c>
      <c r="E116" s="210"/>
      <c r="F116" s="159" t="s">
        <v>158</v>
      </c>
      <c r="G116" s="159"/>
      <c r="H116" s="159"/>
      <c r="I116" s="212">
        <v>1998</v>
      </c>
      <c r="J116" s="212"/>
      <c r="K116" s="26"/>
      <c r="L116" s="209" t="s">
        <v>159</v>
      </c>
      <c r="M116" s="209"/>
      <c r="N116" s="36" t="s">
        <v>2</v>
      </c>
      <c r="O116" s="37">
        <f>D116*I116</f>
        <v>79920</v>
      </c>
    </row>
    <row r="117" spans="1:15" ht="34.5" customHeight="1">
      <c r="A117" s="96">
        <v>3</v>
      </c>
      <c r="B117" s="162" t="s">
        <v>126</v>
      </c>
      <c r="C117" s="162"/>
      <c r="D117" s="162"/>
      <c r="E117" s="162"/>
      <c r="F117" s="162"/>
      <c r="G117" s="162"/>
      <c r="H117" s="162"/>
      <c r="I117" s="162"/>
      <c r="J117" s="162"/>
      <c r="K117" s="162"/>
      <c r="L117" s="162"/>
      <c r="M117" s="162"/>
    </row>
    <row r="118" spans="1:15" ht="15.75">
      <c r="A118" s="6"/>
      <c r="B118" s="20" t="s">
        <v>123</v>
      </c>
      <c r="C118" s="6"/>
      <c r="D118" s="102"/>
      <c r="E118" s="102"/>
      <c r="F118" s="102"/>
      <c r="G118" s="102"/>
      <c r="H118" s="42"/>
      <c r="I118" s="6"/>
    </row>
    <row r="119" spans="1:15" s="6" customFormat="1">
      <c r="C119" s="24" t="s">
        <v>1</v>
      </c>
      <c r="D119" s="210">
        <v>18</v>
      </c>
      <c r="E119" s="210"/>
      <c r="F119" s="159" t="s">
        <v>156</v>
      </c>
      <c r="G119" s="159"/>
      <c r="H119" s="159"/>
      <c r="I119" s="212">
        <v>2952</v>
      </c>
      <c r="J119" s="212"/>
      <c r="K119" s="26"/>
      <c r="L119" s="209" t="s">
        <v>157</v>
      </c>
      <c r="M119" s="209"/>
      <c r="N119" s="36" t="s">
        <v>2</v>
      </c>
      <c r="O119" s="37">
        <f>D119*I119</f>
        <v>53136</v>
      </c>
    </row>
    <row r="120" spans="1:15" ht="34.5" customHeight="1">
      <c r="A120" s="96">
        <v>4</v>
      </c>
      <c r="B120" s="162" t="s">
        <v>80</v>
      </c>
      <c r="C120" s="162"/>
      <c r="D120" s="162"/>
      <c r="E120" s="162"/>
      <c r="F120" s="162"/>
      <c r="G120" s="162"/>
      <c r="H120" s="162"/>
      <c r="I120" s="162"/>
      <c r="J120" s="162"/>
      <c r="K120" s="162"/>
      <c r="L120" s="162"/>
      <c r="M120" s="162"/>
    </row>
    <row r="121" spans="1:15" ht="15.75">
      <c r="A121" s="6"/>
      <c r="B121" s="20" t="s">
        <v>124</v>
      </c>
      <c r="C121" s="3"/>
      <c r="D121" s="13"/>
      <c r="E121" s="14"/>
      <c r="F121" s="108"/>
      <c r="G121" s="108"/>
      <c r="H121" s="2"/>
      <c r="I121" s="63"/>
    </row>
    <row r="122" spans="1:15" s="6" customFormat="1" ht="15.75">
      <c r="B122" s="20"/>
      <c r="C122" s="24" t="s">
        <v>1</v>
      </c>
      <c r="D122" s="210">
        <v>2</v>
      </c>
      <c r="E122" s="210"/>
      <c r="F122" s="159" t="s">
        <v>156</v>
      </c>
      <c r="G122" s="159"/>
      <c r="H122" s="159"/>
      <c r="I122" s="212">
        <v>78000</v>
      </c>
      <c r="J122" s="212"/>
      <c r="K122" s="26"/>
      <c r="L122" s="209" t="s">
        <v>157</v>
      </c>
      <c r="M122" s="209"/>
      <c r="N122" s="36" t="s">
        <v>2</v>
      </c>
      <c r="O122" s="37">
        <f>D122*I122</f>
        <v>156000</v>
      </c>
    </row>
    <row r="123" spans="1:15" ht="30.75" customHeight="1">
      <c r="A123" s="6"/>
      <c r="B123" s="162" t="s">
        <v>81</v>
      </c>
      <c r="C123" s="162"/>
      <c r="D123" s="162"/>
      <c r="E123" s="162"/>
      <c r="F123" s="162"/>
      <c r="G123" s="162"/>
      <c r="H123" s="162"/>
      <c r="I123" s="162"/>
      <c r="J123" s="162"/>
      <c r="K123" s="162"/>
      <c r="L123" s="162"/>
      <c r="M123" s="162"/>
    </row>
    <row r="124" spans="1:15" ht="15.75">
      <c r="A124" s="6"/>
      <c r="B124" s="20" t="s">
        <v>124</v>
      </c>
      <c r="C124" s="3"/>
      <c r="D124" s="13"/>
      <c r="E124" s="14"/>
      <c r="F124" s="108"/>
      <c r="G124" s="108"/>
      <c r="H124" s="2"/>
      <c r="I124" s="63"/>
    </row>
    <row r="125" spans="1:15" s="6" customFormat="1" ht="15.75">
      <c r="B125" s="20"/>
      <c r="C125" s="24" t="s">
        <v>1</v>
      </c>
      <c r="D125" s="210">
        <v>2</v>
      </c>
      <c r="E125" s="210"/>
      <c r="F125" s="159" t="s">
        <v>156</v>
      </c>
      <c r="G125" s="159"/>
      <c r="H125" s="159"/>
      <c r="I125" s="212">
        <v>21937</v>
      </c>
      <c r="J125" s="212"/>
      <c r="K125" s="26"/>
      <c r="L125" s="209" t="s">
        <v>157</v>
      </c>
      <c r="M125" s="209"/>
      <c r="N125" s="36" t="s">
        <v>2</v>
      </c>
      <c r="O125" s="37">
        <f>D125*I125</f>
        <v>43874</v>
      </c>
    </row>
    <row r="126" spans="1:15" ht="30.75" customHeight="1">
      <c r="A126" s="6"/>
      <c r="B126" s="162" t="s">
        <v>125</v>
      </c>
      <c r="C126" s="162"/>
      <c r="D126" s="162"/>
      <c r="E126" s="162"/>
      <c r="F126" s="162"/>
      <c r="G126" s="162"/>
      <c r="H126" s="162"/>
      <c r="I126" s="162"/>
      <c r="J126" s="162"/>
      <c r="K126" s="162"/>
      <c r="L126" s="162"/>
      <c r="M126" s="162"/>
    </row>
    <row r="127" spans="1:15" s="6" customFormat="1">
      <c r="C127" s="24" t="s">
        <v>1</v>
      </c>
      <c r="D127" s="210">
        <v>147.96</v>
      </c>
      <c r="E127" s="210"/>
      <c r="F127" s="159" t="s">
        <v>166</v>
      </c>
      <c r="G127" s="159"/>
      <c r="H127" s="159"/>
      <c r="I127" s="212">
        <v>120</v>
      </c>
      <c r="J127" s="212"/>
      <c r="K127" s="26"/>
      <c r="L127" s="209" t="s">
        <v>167</v>
      </c>
      <c r="M127" s="209"/>
      <c r="N127" s="36" t="s">
        <v>2</v>
      </c>
      <c r="O127" s="37">
        <f>D127*I127</f>
        <v>17755.2</v>
      </c>
    </row>
    <row r="128" spans="1:15" ht="15" customHeight="1">
      <c r="A128" s="6"/>
      <c r="B128" s="162" t="s">
        <v>127</v>
      </c>
      <c r="C128" s="162"/>
      <c r="D128" s="162"/>
      <c r="E128" s="162"/>
      <c r="F128" s="162"/>
      <c r="G128" s="162"/>
      <c r="H128" s="162"/>
      <c r="I128" s="162"/>
      <c r="J128" s="162"/>
      <c r="K128" s="162"/>
      <c r="L128" s="162"/>
      <c r="M128" s="162"/>
    </row>
    <row r="129" spans="1:15">
      <c r="A129" s="6"/>
      <c r="B129" s="6" t="s">
        <v>128</v>
      </c>
      <c r="C129" s="3"/>
      <c r="D129" s="13"/>
      <c r="E129" s="14"/>
      <c r="F129" s="108"/>
      <c r="G129" s="108"/>
      <c r="H129" s="2"/>
      <c r="I129" s="63"/>
    </row>
    <row r="130" spans="1:15" ht="15.75">
      <c r="A130" s="6"/>
      <c r="B130" s="17"/>
      <c r="C130" s="24" t="s">
        <v>1</v>
      </c>
      <c r="D130" s="210">
        <v>18</v>
      </c>
      <c r="E130" s="210"/>
      <c r="F130" s="159" t="s">
        <v>156</v>
      </c>
      <c r="G130" s="159"/>
      <c r="H130" s="159"/>
      <c r="I130" s="212">
        <v>2200</v>
      </c>
      <c r="J130" s="212"/>
      <c r="K130" s="26"/>
      <c r="L130" s="209" t="s">
        <v>157</v>
      </c>
      <c r="M130" s="209"/>
      <c r="N130" s="36" t="s">
        <v>2</v>
      </c>
      <c r="O130" s="37">
        <f>D130*I130</f>
        <v>39600</v>
      </c>
    </row>
    <row r="131" spans="1:15">
      <c r="A131" s="6"/>
      <c r="B131" s="166" t="s">
        <v>129</v>
      </c>
      <c r="C131" s="166"/>
      <c r="D131" s="166"/>
      <c r="E131" s="166"/>
      <c r="F131" s="166"/>
      <c r="G131" s="166"/>
      <c r="H131" s="166"/>
      <c r="I131" s="166"/>
      <c r="J131" s="166"/>
      <c r="K131" s="166"/>
      <c r="L131" s="166"/>
      <c r="M131" s="166"/>
    </row>
    <row r="132" spans="1:15">
      <c r="A132" s="6"/>
      <c r="B132" s="6" t="s">
        <v>128</v>
      </c>
      <c r="C132" s="3"/>
      <c r="D132" s="13"/>
      <c r="E132" s="14"/>
      <c r="F132" s="108"/>
      <c r="G132" s="108"/>
      <c r="H132" s="2"/>
      <c r="I132" s="63"/>
    </row>
    <row r="133" spans="1:15">
      <c r="A133" s="6"/>
      <c r="B133" s="6"/>
      <c r="C133" s="24" t="s">
        <v>1</v>
      </c>
      <c r="D133" s="210">
        <v>18</v>
      </c>
      <c r="E133" s="210"/>
      <c r="F133" s="159" t="s">
        <v>156</v>
      </c>
      <c r="G133" s="159"/>
      <c r="H133" s="159"/>
      <c r="I133" s="212">
        <v>12150</v>
      </c>
      <c r="J133" s="212"/>
      <c r="K133" s="26"/>
      <c r="L133" s="209" t="s">
        <v>157</v>
      </c>
      <c r="M133" s="209"/>
      <c r="N133" s="36" t="s">
        <v>2</v>
      </c>
      <c r="O133" s="37">
        <f>D133*I133</f>
        <v>218700</v>
      </c>
    </row>
    <row r="134" spans="1:15" ht="62.25" customHeight="1">
      <c r="A134" s="96"/>
      <c r="B134" s="162" t="s">
        <v>82</v>
      </c>
      <c r="C134" s="162"/>
      <c r="D134" s="162"/>
      <c r="E134" s="162"/>
      <c r="F134" s="162"/>
      <c r="G134" s="162"/>
      <c r="H134" s="162"/>
      <c r="I134" s="162"/>
      <c r="J134" s="162"/>
      <c r="K134" s="162"/>
      <c r="L134" s="162"/>
      <c r="M134" s="162"/>
    </row>
    <row r="135" spans="1:15">
      <c r="A135" s="6"/>
      <c r="B135" s="6" t="s">
        <v>128</v>
      </c>
      <c r="C135" s="3"/>
      <c r="D135" s="13"/>
      <c r="E135" s="14"/>
      <c r="F135" s="65"/>
      <c r="G135" s="108"/>
      <c r="H135" s="121"/>
      <c r="I135" s="122"/>
    </row>
    <row r="136" spans="1:15" s="6" customFormat="1" ht="20.25" customHeight="1">
      <c r="C136" s="24" t="s">
        <v>1</v>
      </c>
      <c r="D136" s="210">
        <v>18</v>
      </c>
      <c r="E136" s="210"/>
      <c r="F136" s="159" t="s">
        <v>156</v>
      </c>
      <c r="G136" s="159"/>
      <c r="H136" s="159"/>
      <c r="I136" s="212">
        <v>2239</v>
      </c>
      <c r="J136" s="212"/>
      <c r="K136" s="26"/>
      <c r="L136" s="209" t="s">
        <v>157</v>
      </c>
      <c r="M136" s="209"/>
      <c r="N136" s="38" t="s">
        <v>2</v>
      </c>
      <c r="O136" s="39">
        <f>D136*I136</f>
        <v>40302</v>
      </c>
    </row>
    <row r="137" spans="1:15" ht="18" customHeight="1">
      <c r="A137" s="6"/>
      <c r="B137" s="24"/>
      <c r="C137" s="210"/>
      <c r="D137" s="210"/>
      <c r="E137" s="159"/>
      <c r="F137" s="159"/>
      <c r="G137" s="159"/>
      <c r="H137" s="212"/>
      <c r="I137" s="212"/>
      <c r="J137" s="26"/>
      <c r="K137" s="209"/>
      <c r="L137" s="209"/>
      <c r="M137" s="36"/>
      <c r="N137" s="36" t="s">
        <v>2</v>
      </c>
      <c r="O137" s="33">
        <f>SUM(O113:O136)</f>
        <v>5192287.2</v>
      </c>
    </row>
    <row r="138" spans="1:15" ht="19.5" customHeight="1">
      <c r="A138" s="6"/>
      <c r="B138" s="164" t="s">
        <v>168</v>
      </c>
      <c r="C138" s="164"/>
      <c r="D138" s="164"/>
      <c r="E138" s="164"/>
      <c r="F138" s="164"/>
      <c r="G138" s="164"/>
      <c r="H138" s="164"/>
      <c r="I138" s="164"/>
      <c r="J138" s="164"/>
      <c r="K138" s="164"/>
      <c r="L138" s="164"/>
    </row>
    <row r="139" spans="1:15" ht="21.75" customHeight="1">
      <c r="A139" s="6">
        <v>1</v>
      </c>
      <c r="B139" s="230" t="s">
        <v>62</v>
      </c>
      <c r="C139" s="230"/>
      <c r="D139" s="230"/>
      <c r="E139" s="230"/>
      <c r="F139" s="230"/>
      <c r="G139" s="230"/>
      <c r="H139" s="230"/>
      <c r="I139" s="230"/>
      <c r="J139" s="230"/>
      <c r="K139" s="230"/>
      <c r="L139" s="230"/>
      <c r="M139" s="230"/>
    </row>
    <row r="140" spans="1:15" s="6" customFormat="1" ht="21.75" customHeight="1">
      <c r="B140" s="104"/>
      <c r="C140" s="24" t="s">
        <v>1</v>
      </c>
      <c r="D140" s="210">
        <v>102140</v>
      </c>
      <c r="E140" s="210"/>
      <c r="F140" s="159" t="s">
        <v>38</v>
      </c>
      <c r="G140" s="159"/>
      <c r="H140" s="159"/>
      <c r="I140" s="211">
        <v>605</v>
      </c>
      <c r="J140" s="211"/>
      <c r="K140" s="26"/>
      <c r="L140" s="209" t="s">
        <v>36</v>
      </c>
      <c r="M140" s="209"/>
      <c r="N140" s="36" t="s">
        <v>2</v>
      </c>
      <c r="O140" s="37">
        <f>D140*I140%</f>
        <v>617947</v>
      </c>
    </row>
    <row r="141" spans="1:15" ht="98.25" customHeight="1">
      <c r="A141" s="108">
        <v>1</v>
      </c>
      <c r="B141" s="165" t="s">
        <v>24</v>
      </c>
      <c r="C141" s="165"/>
      <c r="D141" s="165"/>
      <c r="E141" s="165"/>
      <c r="F141" s="165"/>
      <c r="G141" s="165"/>
      <c r="H141" s="165"/>
      <c r="I141" s="165"/>
      <c r="J141" s="165"/>
      <c r="K141" s="165"/>
      <c r="L141" s="165"/>
      <c r="M141" s="165"/>
    </row>
    <row r="142" spans="1:15" s="6" customFormat="1" ht="29.25" customHeight="1">
      <c r="B142" s="4"/>
      <c r="C142" s="24" t="s">
        <v>1</v>
      </c>
      <c r="D142" s="210">
        <v>153210</v>
      </c>
      <c r="E142" s="210"/>
      <c r="F142" s="159" t="s">
        <v>38</v>
      </c>
      <c r="G142" s="159"/>
      <c r="H142" s="159"/>
      <c r="I142" s="211">
        <v>3600</v>
      </c>
      <c r="J142" s="211"/>
      <c r="K142" s="26"/>
      <c r="L142" s="209" t="s">
        <v>39</v>
      </c>
      <c r="M142" s="209"/>
      <c r="N142" s="36" t="s">
        <v>2</v>
      </c>
      <c r="O142" s="37">
        <f>D142*I142/1000</f>
        <v>551556</v>
      </c>
    </row>
    <row r="143" spans="1:15" ht="95.25" customHeight="1">
      <c r="A143" s="108">
        <v>2</v>
      </c>
      <c r="B143" s="161" t="s">
        <v>83</v>
      </c>
      <c r="C143" s="161"/>
      <c r="D143" s="161"/>
      <c r="E143" s="161"/>
      <c r="F143" s="161"/>
      <c r="G143" s="161"/>
      <c r="H143" s="161"/>
      <c r="I143" s="161"/>
      <c r="J143" s="161"/>
      <c r="K143" s="161"/>
      <c r="L143" s="161"/>
      <c r="M143" s="161"/>
    </row>
    <row r="144" spans="1:15" s="6" customFormat="1" ht="22.5" customHeight="1">
      <c r="B144" s="4"/>
      <c r="C144" s="24" t="s">
        <v>1</v>
      </c>
      <c r="D144" s="210">
        <v>95820</v>
      </c>
      <c r="E144" s="210"/>
      <c r="F144" s="159" t="s">
        <v>38</v>
      </c>
      <c r="G144" s="159"/>
      <c r="H144" s="159"/>
      <c r="I144" s="211">
        <v>5400</v>
      </c>
      <c r="J144" s="211"/>
      <c r="K144" s="26"/>
      <c r="L144" s="209" t="s">
        <v>39</v>
      </c>
      <c r="M144" s="209"/>
      <c r="N144" s="36" t="s">
        <v>2</v>
      </c>
      <c r="O144" s="37">
        <f>D144*I144/1000</f>
        <v>517428</v>
      </c>
    </row>
    <row r="145" spans="1:15" ht="63.75" customHeight="1">
      <c r="A145" s="108">
        <v>3</v>
      </c>
      <c r="B145" s="162" t="s">
        <v>64</v>
      </c>
      <c r="C145" s="162"/>
      <c r="D145" s="162"/>
      <c r="E145" s="162"/>
      <c r="F145" s="162"/>
      <c r="G145" s="162"/>
      <c r="H145" s="162"/>
      <c r="I145" s="162"/>
      <c r="J145" s="162"/>
      <c r="K145" s="162"/>
      <c r="L145" s="162"/>
      <c r="M145" s="162"/>
    </row>
    <row r="146" spans="1:15" ht="20.25" customHeight="1">
      <c r="A146" s="108"/>
      <c r="B146" s="35" t="s">
        <v>130</v>
      </c>
      <c r="C146" s="12"/>
      <c r="D146" s="96"/>
      <c r="E146" s="83"/>
      <c r="F146" s="96"/>
      <c r="G146" s="66"/>
      <c r="H146" s="65"/>
      <c r="I146" s="96"/>
      <c r="J146" s="40"/>
      <c r="K146" s="6"/>
    </row>
    <row r="147" spans="1:15" s="6" customFormat="1" ht="18.75" customHeight="1">
      <c r="A147" s="108"/>
      <c r="B147" s="35"/>
      <c r="C147" s="24" t="s">
        <v>1</v>
      </c>
      <c r="D147" s="210">
        <v>2500</v>
      </c>
      <c r="E147" s="210"/>
      <c r="F147" s="159" t="s">
        <v>158</v>
      </c>
      <c r="G147" s="159"/>
      <c r="H147" s="159"/>
      <c r="I147" s="212">
        <v>1635</v>
      </c>
      <c r="J147" s="212"/>
      <c r="K147" s="26"/>
      <c r="L147" s="209" t="s">
        <v>159</v>
      </c>
      <c r="M147" s="209"/>
      <c r="N147" s="36" t="s">
        <v>2</v>
      </c>
      <c r="O147" s="37">
        <f>D147*I147</f>
        <v>4087500</v>
      </c>
    </row>
    <row r="148" spans="1:15" ht="20.25" customHeight="1">
      <c r="A148" s="108"/>
      <c r="B148" s="35" t="s">
        <v>131</v>
      </c>
      <c r="C148" s="12"/>
      <c r="D148" s="96"/>
      <c r="E148" s="83"/>
      <c r="F148" s="96"/>
      <c r="G148" s="66"/>
      <c r="H148" s="65"/>
      <c r="I148" s="96"/>
      <c r="J148" s="40"/>
      <c r="K148" s="6"/>
    </row>
    <row r="149" spans="1:15" s="6" customFormat="1" ht="20.25" customHeight="1">
      <c r="A149" s="108"/>
      <c r="B149" s="35"/>
      <c r="C149" s="24" t="s">
        <v>1</v>
      </c>
      <c r="D149" s="210">
        <v>4000</v>
      </c>
      <c r="E149" s="210"/>
      <c r="F149" s="159" t="s">
        <v>158</v>
      </c>
      <c r="G149" s="159"/>
      <c r="H149" s="159"/>
      <c r="I149" s="212">
        <v>1043</v>
      </c>
      <c r="J149" s="212"/>
      <c r="K149" s="26"/>
      <c r="L149" s="209" t="s">
        <v>159</v>
      </c>
      <c r="M149" s="209"/>
      <c r="N149" s="36" t="s">
        <v>2</v>
      </c>
      <c r="O149" s="37">
        <f>D149*I149</f>
        <v>4172000</v>
      </c>
    </row>
    <row r="150" spans="1:15" s="6" customFormat="1" ht="17.25" customHeight="1">
      <c r="A150" s="115"/>
      <c r="B150" s="35" t="s">
        <v>132</v>
      </c>
      <c r="C150" s="12"/>
      <c r="D150" s="110"/>
      <c r="E150" s="112"/>
      <c r="F150" s="111"/>
      <c r="G150" s="111"/>
      <c r="H150" s="111"/>
      <c r="I150" s="114"/>
      <c r="J150" s="114"/>
      <c r="K150" s="26"/>
      <c r="L150" s="113"/>
      <c r="M150" s="113"/>
      <c r="N150" s="36"/>
      <c r="O150" s="37"/>
    </row>
    <row r="151" spans="1:15" s="6" customFormat="1" ht="17.25" customHeight="1">
      <c r="A151" s="115"/>
      <c r="B151" s="35"/>
      <c r="C151" s="24" t="s">
        <v>1</v>
      </c>
      <c r="D151" s="210">
        <v>6000</v>
      </c>
      <c r="E151" s="210"/>
      <c r="F151" s="159" t="s">
        <v>158</v>
      </c>
      <c r="G151" s="159"/>
      <c r="H151" s="159"/>
      <c r="I151" s="212">
        <v>860</v>
      </c>
      <c r="J151" s="212"/>
      <c r="K151" s="26"/>
      <c r="L151" s="209" t="s">
        <v>159</v>
      </c>
      <c r="M151" s="209"/>
      <c r="N151" s="36" t="s">
        <v>2</v>
      </c>
      <c r="O151" s="37">
        <f>D151*I151</f>
        <v>5160000</v>
      </c>
    </row>
    <row r="152" spans="1:15" ht="18.75" customHeight="1">
      <c r="A152" s="108"/>
      <c r="B152" s="35" t="s">
        <v>133</v>
      </c>
      <c r="C152" s="12"/>
      <c r="D152" s="96"/>
      <c r="E152" s="83"/>
      <c r="F152" s="96"/>
      <c r="G152" s="66"/>
      <c r="H152" s="98"/>
      <c r="I152" s="96"/>
      <c r="J152" s="40"/>
      <c r="K152" s="6"/>
    </row>
    <row r="153" spans="1:15" s="6" customFormat="1" ht="17.25" customHeight="1">
      <c r="A153" s="108"/>
      <c r="B153" s="35"/>
      <c r="C153" s="24" t="s">
        <v>1</v>
      </c>
      <c r="D153" s="210">
        <v>8000</v>
      </c>
      <c r="E153" s="210"/>
      <c r="F153" s="159" t="s">
        <v>158</v>
      </c>
      <c r="G153" s="159"/>
      <c r="H153" s="159"/>
      <c r="I153" s="212">
        <v>440</v>
      </c>
      <c r="J153" s="212"/>
      <c r="K153" s="26"/>
      <c r="L153" s="209" t="s">
        <v>159</v>
      </c>
      <c r="M153" s="209"/>
      <c r="N153" s="36" t="s">
        <v>2</v>
      </c>
      <c r="O153" s="37">
        <f>D153*I153</f>
        <v>3520000</v>
      </c>
    </row>
    <row r="154" spans="1:15" ht="15.75">
      <c r="A154" s="108"/>
      <c r="B154" s="35" t="s">
        <v>134</v>
      </c>
      <c r="C154" s="12"/>
      <c r="D154" s="96"/>
      <c r="E154" s="83"/>
      <c r="F154" s="96"/>
      <c r="G154" s="66"/>
      <c r="H154" s="65"/>
      <c r="I154" s="96"/>
      <c r="J154" s="40"/>
      <c r="K154" s="6"/>
    </row>
    <row r="155" spans="1:15" s="6" customFormat="1" ht="15.75">
      <c r="A155" s="108"/>
      <c r="B155" s="35"/>
      <c r="C155" s="24" t="s">
        <v>1</v>
      </c>
      <c r="D155" s="210">
        <v>10500</v>
      </c>
      <c r="E155" s="210"/>
      <c r="F155" s="159" t="s">
        <v>158</v>
      </c>
      <c r="G155" s="159"/>
      <c r="H155" s="159"/>
      <c r="I155" s="212">
        <v>224</v>
      </c>
      <c r="J155" s="212"/>
      <c r="K155" s="26"/>
      <c r="L155" s="209" t="s">
        <v>159</v>
      </c>
      <c r="M155" s="209"/>
      <c r="N155" s="36" t="s">
        <v>2</v>
      </c>
      <c r="O155" s="37">
        <f>D155*I155</f>
        <v>2352000</v>
      </c>
    </row>
    <row r="156" spans="1:15" ht="15.75">
      <c r="A156" s="108"/>
      <c r="B156" s="35" t="s">
        <v>135</v>
      </c>
      <c r="C156" s="2"/>
      <c r="D156" s="96"/>
      <c r="E156" s="83"/>
      <c r="F156" s="96"/>
      <c r="G156" s="66"/>
      <c r="H156" s="65"/>
      <c r="I156" s="96"/>
      <c r="J156" s="40"/>
      <c r="K156" s="6"/>
    </row>
    <row r="157" spans="1:15" s="6" customFormat="1" ht="15.75">
      <c r="A157" s="108"/>
      <c r="B157" s="35"/>
      <c r="C157" s="24" t="s">
        <v>1</v>
      </c>
      <c r="D157" s="210">
        <v>15320</v>
      </c>
      <c r="E157" s="210"/>
      <c r="F157" s="159" t="s">
        <v>158</v>
      </c>
      <c r="G157" s="159"/>
      <c r="H157" s="159"/>
      <c r="I157" s="212">
        <v>148</v>
      </c>
      <c r="J157" s="212"/>
      <c r="K157" s="26"/>
      <c r="L157" s="209" t="s">
        <v>159</v>
      </c>
      <c r="M157" s="209"/>
      <c r="N157" s="36" t="s">
        <v>2</v>
      </c>
      <c r="O157" s="37">
        <f>D157*I157</f>
        <v>2267360</v>
      </c>
    </row>
    <row r="158" spans="1:15" ht="15.75" customHeight="1">
      <c r="A158" s="108">
        <v>5</v>
      </c>
      <c r="B158" s="231" t="s">
        <v>9</v>
      </c>
      <c r="C158" s="231"/>
      <c r="D158" s="231"/>
      <c r="E158" s="231"/>
      <c r="F158" s="231"/>
      <c r="G158" s="231"/>
      <c r="H158" s="231"/>
      <c r="I158" s="28" t="s">
        <v>10</v>
      </c>
      <c r="J158" s="27"/>
      <c r="K158" s="6"/>
    </row>
    <row r="159" spans="1:15" ht="15.75">
      <c r="A159" s="6"/>
      <c r="B159" s="35" t="s">
        <v>130</v>
      </c>
      <c r="C159" s="12"/>
      <c r="D159" s="96"/>
      <c r="E159" s="47"/>
      <c r="F159" s="48"/>
      <c r="G159" s="25"/>
      <c r="H159" s="103"/>
      <c r="I159" s="103"/>
      <c r="J159" s="36"/>
      <c r="K159" s="6"/>
    </row>
    <row r="160" spans="1:15" s="6" customFormat="1" ht="15.75">
      <c r="B160" s="35"/>
      <c r="C160" s="24" t="s">
        <v>1</v>
      </c>
      <c r="D160" s="210">
        <v>3</v>
      </c>
      <c r="E160" s="210"/>
      <c r="F160" s="159" t="s">
        <v>156</v>
      </c>
      <c r="G160" s="159"/>
      <c r="H160" s="159"/>
      <c r="I160" s="212">
        <v>10753</v>
      </c>
      <c r="J160" s="212"/>
      <c r="K160" s="26"/>
      <c r="L160" s="209" t="s">
        <v>157</v>
      </c>
      <c r="M160" s="209"/>
      <c r="N160" s="36" t="s">
        <v>2</v>
      </c>
      <c r="O160" s="37">
        <f>D160*I160</f>
        <v>32259</v>
      </c>
    </row>
    <row r="161" spans="1:15" ht="15.75">
      <c r="A161" s="6"/>
      <c r="B161" s="35" t="s">
        <v>131</v>
      </c>
      <c r="C161" s="12"/>
      <c r="D161" s="96"/>
      <c r="E161" s="47"/>
      <c r="F161" s="48"/>
      <c r="G161" s="25"/>
      <c r="H161" s="103"/>
      <c r="I161" s="103"/>
      <c r="J161" s="36"/>
      <c r="K161" s="6"/>
    </row>
    <row r="162" spans="1:15" s="6" customFormat="1" ht="15.75">
      <c r="B162" s="35"/>
      <c r="C162" s="24" t="s">
        <v>1</v>
      </c>
      <c r="D162" s="210">
        <v>6</v>
      </c>
      <c r="E162" s="210"/>
      <c r="F162" s="159" t="s">
        <v>156</v>
      </c>
      <c r="G162" s="159"/>
      <c r="H162" s="159"/>
      <c r="I162" s="212">
        <v>6775</v>
      </c>
      <c r="J162" s="212"/>
      <c r="K162" s="26"/>
      <c r="L162" s="209" t="s">
        <v>157</v>
      </c>
      <c r="M162" s="209"/>
      <c r="N162" s="36" t="s">
        <v>2</v>
      </c>
      <c r="O162" s="37">
        <f>D162*I162</f>
        <v>40650</v>
      </c>
    </row>
    <row r="163" spans="1:15" ht="15.75">
      <c r="A163" s="6"/>
      <c r="B163" s="35" t="s">
        <v>132</v>
      </c>
      <c r="C163" s="12"/>
      <c r="D163" s="96"/>
      <c r="E163" s="47"/>
      <c r="F163" s="48"/>
      <c r="G163" s="25"/>
      <c r="H163" s="103"/>
      <c r="I163" s="103"/>
      <c r="J163" s="36"/>
      <c r="K163" s="6"/>
    </row>
    <row r="164" spans="1:15" s="6" customFormat="1" ht="15.75">
      <c r="B164" s="35"/>
      <c r="C164" s="24" t="s">
        <v>1</v>
      </c>
      <c r="D164" s="210">
        <v>4</v>
      </c>
      <c r="E164" s="210"/>
      <c r="F164" s="159" t="s">
        <v>156</v>
      </c>
      <c r="G164" s="159"/>
      <c r="H164" s="159"/>
      <c r="I164" s="212">
        <v>5500</v>
      </c>
      <c r="J164" s="212"/>
      <c r="K164" s="26"/>
      <c r="L164" s="209" t="s">
        <v>157</v>
      </c>
      <c r="M164" s="209"/>
      <c r="N164" s="36" t="s">
        <v>2</v>
      </c>
      <c r="O164" s="37">
        <f>D164*I164</f>
        <v>22000</v>
      </c>
    </row>
    <row r="165" spans="1:15" ht="15.75">
      <c r="A165" s="6"/>
      <c r="B165" s="35" t="s">
        <v>133</v>
      </c>
      <c r="C165" s="12"/>
      <c r="D165" s="96"/>
      <c r="E165" s="47"/>
      <c r="F165" s="48"/>
      <c r="G165" s="25"/>
      <c r="H165" s="103"/>
      <c r="I165" s="103"/>
      <c r="J165" s="36"/>
      <c r="K165" s="6"/>
    </row>
    <row r="166" spans="1:15" s="6" customFormat="1" ht="15.75">
      <c r="B166" s="35"/>
      <c r="C166" s="24" t="s">
        <v>1</v>
      </c>
      <c r="D166" s="210">
        <v>8</v>
      </c>
      <c r="E166" s="210"/>
      <c r="F166" s="159" t="s">
        <v>156</v>
      </c>
      <c r="G166" s="159"/>
      <c r="H166" s="159"/>
      <c r="I166" s="212">
        <v>2784</v>
      </c>
      <c r="J166" s="212"/>
      <c r="K166" s="26"/>
      <c r="L166" s="209" t="s">
        <v>157</v>
      </c>
      <c r="M166" s="209"/>
      <c r="N166" s="36" t="s">
        <v>2</v>
      </c>
      <c r="O166" s="37">
        <f>D166*I166</f>
        <v>22272</v>
      </c>
    </row>
    <row r="167" spans="1:15" ht="15.75">
      <c r="A167" s="6"/>
      <c r="B167" s="35" t="s">
        <v>134</v>
      </c>
      <c r="C167" s="12"/>
      <c r="D167" s="96"/>
      <c r="E167" s="47"/>
      <c r="F167" s="48"/>
      <c r="G167" s="78"/>
      <c r="H167" s="103"/>
      <c r="I167" s="103"/>
      <c r="J167" s="36"/>
      <c r="K167" s="6"/>
    </row>
    <row r="168" spans="1:15" s="6" customFormat="1" ht="15.75">
      <c r="B168" s="35"/>
      <c r="C168" s="24" t="s">
        <v>1</v>
      </c>
      <c r="D168" s="210">
        <v>12</v>
      </c>
      <c r="E168" s="210"/>
      <c r="F168" s="159" t="s">
        <v>156</v>
      </c>
      <c r="G168" s="159"/>
      <c r="H168" s="159"/>
      <c r="I168" s="212">
        <v>1324</v>
      </c>
      <c r="J168" s="212"/>
      <c r="K168" s="26"/>
      <c r="L168" s="209" t="s">
        <v>157</v>
      </c>
      <c r="M168" s="209"/>
      <c r="N168" s="36" t="s">
        <v>2</v>
      </c>
      <c r="O168" s="37">
        <f>D168*I168</f>
        <v>15888</v>
      </c>
    </row>
    <row r="169" spans="1:15" ht="15.75">
      <c r="A169" s="6"/>
      <c r="B169" s="35" t="s">
        <v>135</v>
      </c>
      <c r="C169" s="2"/>
      <c r="D169" s="96"/>
      <c r="E169" s="47"/>
      <c r="F169" s="48"/>
      <c r="G169" s="78"/>
      <c r="H169" s="103"/>
      <c r="I169" s="103"/>
      <c r="J169" s="36"/>
      <c r="K169" s="6"/>
    </row>
    <row r="170" spans="1:15" s="6" customFormat="1" ht="15.75">
      <c r="B170" s="35"/>
      <c r="C170" s="24" t="s">
        <v>1</v>
      </c>
      <c r="D170" s="210">
        <v>15</v>
      </c>
      <c r="E170" s="210"/>
      <c r="F170" s="159" t="s">
        <v>156</v>
      </c>
      <c r="G170" s="159"/>
      <c r="H170" s="159"/>
      <c r="I170" s="212">
        <v>894</v>
      </c>
      <c r="J170" s="212"/>
      <c r="K170" s="26"/>
      <c r="L170" s="209" t="s">
        <v>157</v>
      </c>
      <c r="M170" s="209"/>
      <c r="N170" s="36" t="s">
        <v>2</v>
      </c>
      <c r="O170" s="37">
        <f>D170*I170</f>
        <v>13410</v>
      </c>
    </row>
    <row r="171" spans="1:15" ht="15.75">
      <c r="A171" s="6"/>
      <c r="B171" s="28" t="s">
        <v>11</v>
      </c>
      <c r="C171" s="21"/>
      <c r="D171" s="16"/>
      <c r="E171" s="3"/>
      <c r="F171" s="67"/>
      <c r="G171" s="3"/>
      <c r="H171" s="18"/>
      <c r="I171" s="1"/>
      <c r="J171" s="22"/>
      <c r="K171" s="6"/>
    </row>
    <row r="172" spans="1:15" ht="15.75">
      <c r="A172" s="6"/>
      <c r="B172" s="35" t="s">
        <v>130</v>
      </c>
      <c r="C172" s="12"/>
      <c r="D172" s="96"/>
      <c r="E172" s="47"/>
      <c r="F172" s="48"/>
      <c r="G172" s="25"/>
      <c r="H172" s="103"/>
      <c r="I172" s="103"/>
      <c r="J172" s="36"/>
      <c r="K172" s="6"/>
    </row>
    <row r="173" spans="1:15" s="6" customFormat="1" ht="15.75">
      <c r="B173" s="35"/>
      <c r="C173" s="24" t="s">
        <v>1</v>
      </c>
      <c r="D173" s="210">
        <v>2</v>
      </c>
      <c r="E173" s="210"/>
      <c r="F173" s="159" t="s">
        <v>156</v>
      </c>
      <c r="G173" s="159"/>
      <c r="H173" s="159"/>
      <c r="I173" s="212">
        <v>13441</v>
      </c>
      <c r="J173" s="212"/>
      <c r="K173" s="26"/>
      <c r="L173" s="209" t="s">
        <v>157</v>
      </c>
      <c r="M173" s="209"/>
      <c r="N173" s="36" t="s">
        <v>2</v>
      </c>
      <c r="O173" s="37">
        <f>D173*I173</f>
        <v>26882</v>
      </c>
    </row>
    <row r="174" spans="1:15" ht="15.75">
      <c r="A174" s="6"/>
      <c r="B174" s="35" t="s">
        <v>131</v>
      </c>
      <c r="C174" s="12"/>
      <c r="D174" s="96"/>
      <c r="E174" s="47"/>
      <c r="F174" s="48"/>
      <c r="G174" s="25"/>
      <c r="H174" s="103"/>
      <c r="I174" s="103"/>
      <c r="J174" s="36"/>
      <c r="K174" s="6"/>
    </row>
    <row r="175" spans="1:15" s="6" customFormat="1" ht="15.75">
      <c r="B175" s="35"/>
      <c r="C175" s="24" t="s">
        <v>1</v>
      </c>
      <c r="D175" s="210">
        <v>4</v>
      </c>
      <c r="E175" s="210"/>
      <c r="F175" s="159" t="s">
        <v>156</v>
      </c>
      <c r="G175" s="159"/>
      <c r="H175" s="159"/>
      <c r="I175" s="212">
        <v>8469</v>
      </c>
      <c r="J175" s="212"/>
      <c r="K175" s="26"/>
      <c r="L175" s="209" t="s">
        <v>157</v>
      </c>
      <c r="M175" s="209"/>
      <c r="N175" s="36" t="s">
        <v>2</v>
      </c>
      <c r="O175" s="37">
        <f>D175*I175</f>
        <v>33876</v>
      </c>
    </row>
    <row r="176" spans="1:15" ht="15.75">
      <c r="A176" s="6"/>
      <c r="B176" s="35" t="s">
        <v>132</v>
      </c>
      <c r="C176" s="12"/>
      <c r="D176" s="96"/>
      <c r="E176" s="47"/>
      <c r="F176" s="48"/>
      <c r="G176" s="25"/>
      <c r="H176" s="103"/>
      <c r="I176" s="103"/>
      <c r="J176" s="36"/>
      <c r="K176" s="6"/>
    </row>
    <row r="177" spans="1:15" s="6" customFormat="1" ht="15.75">
      <c r="B177" s="35"/>
      <c r="C177" s="24" t="s">
        <v>1</v>
      </c>
      <c r="D177" s="210">
        <v>6</v>
      </c>
      <c r="E177" s="210"/>
      <c r="F177" s="159" t="s">
        <v>156</v>
      </c>
      <c r="G177" s="159"/>
      <c r="H177" s="159"/>
      <c r="I177" s="212">
        <v>6874</v>
      </c>
      <c r="J177" s="212"/>
      <c r="K177" s="26"/>
      <c r="L177" s="209" t="s">
        <v>157</v>
      </c>
      <c r="M177" s="209"/>
      <c r="N177" s="36" t="s">
        <v>2</v>
      </c>
      <c r="O177" s="37">
        <f>D177*I177</f>
        <v>41244</v>
      </c>
    </row>
    <row r="178" spans="1:15" ht="15.75">
      <c r="A178" s="6"/>
      <c r="B178" s="35" t="s">
        <v>133</v>
      </c>
      <c r="C178" s="12"/>
      <c r="D178" s="96"/>
      <c r="E178" s="47"/>
      <c r="F178" s="48"/>
      <c r="G178" s="25"/>
      <c r="H178" s="103"/>
      <c r="I178" s="103"/>
      <c r="J178" s="36"/>
      <c r="K178" s="6"/>
    </row>
    <row r="179" spans="1:15" s="6" customFormat="1" ht="15.75">
      <c r="B179" s="35"/>
      <c r="C179" s="24" t="s">
        <v>1</v>
      </c>
      <c r="D179" s="210">
        <v>6</v>
      </c>
      <c r="E179" s="210"/>
      <c r="F179" s="159" t="s">
        <v>156</v>
      </c>
      <c r="G179" s="159"/>
      <c r="H179" s="159"/>
      <c r="I179" s="212">
        <v>3480</v>
      </c>
      <c r="J179" s="212"/>
      <c r="K179" s="26"/>
      <c r="L179" s="209" t="s">
        <v>157</v>
      </c>
      <c r="M179" s="209"/>
      <c r="N179" s="36" t="s">
        <v>2</v>
      </c>
      <c r="O179" s="37">
        <f>D179*I179</f>
        <v>20880</v>
      </c>
    </row>
    <row r="180" spans="1:15" ht="15.75">
      <c r="A180" s="6"/>
      <c r="B180" s="35" t="s">
        <v>134</v>
      </c>
      <c r="C180" s="12"/>
      <c r="D180" s="96"/>
      <c r="E180" s="47"/>
      <c r="F180" s="48"/>
      <c r="G180" s="78"/>
      <c r="H180" s="103"/>
      <c r="I180" s="103"/>
      <c r="J180" s="36"/>
      <c r="K180" s="6"/>
    </row>
    <row r="181" spans="1:15" s="6" customFormat="1" ht="15.75">
      <c r="B181" s="35"/>
      <c r="C181" s="24" t="s">
        <v>1</v>
      </c>
      <c r="D181" s="210">
        <v>8</v>
      </c>
      <c r="E181" s="210"/>
      <c r="F181" s="159" t="s">
        <v>156</v>
      </c>
      <c r="G181" s="159"/>
      <c r="H181" s="159"/>
      <c r="I181" s="212">
        <v>1655</v>
      </c>
      <c r="J181" s="212"/>
      <c r="K181" s="26"/>
      <c r="L181" s="209" t="s">
        <v>157</v>
      </c>
      <c r="M181" s="209"/>
      <c r="N181" s="36" t="s">
        <v>2</v>
      </c>
      <c r="O181" s="37">
        <f>D181*I181</f>
        <v>13240</v>
      </c>
    </row>
    <row r="182" spans="1:15" ht="15.75">
      <c r="A182" s="6"/>
      <c r="B182" s="35" t="s">
        <v>135</v>
      </c>
      <c r="C182" s="2"/>
      <c r="D182" s="96"/>
      <c r="E182" s="47"/>
      <c r="F182" s="48"/>
      <c r="G182" s="78"/>
      <c r="H182" s="103"/>
      <c r="I182" s="103"/>
      <c r="J182" s="36"/>
      <c r="K182" s="6"/>
    </row>
    <row r="183" spans="1:15" s="6" customFormat="1" ht="15.75">
      <c r="B183" s="35"/>
      <c r="C183" s="24" t="s">
        <v>1</v>
      </c>
      <c r="D183" s="210">
        <v>12</v>
      </c>
      <c r="E183" s="210"/>
      <c r="F183" s="159" t="s">
        <v>156</v>
      </c>
      <c r="G183" s="159"/>
      <c r="H183" s="159"/>
      <c r="I183" s="212">
        <v>1118</v>
      </c>
      <c r="J183" s="212"/>
      <c r="K183" s="26"/>
      <c r="L183" s="209" t="s">
        <v>157</v>
      </c>
      <c r="M183" s="209"/>
      <c r="N183" s="36" t="s">
        <v>2</v>
      </c>
      <c r="O183" s="37">
        <f>D183*I183</f>
        <v>13416</v>
      </c>
    </row>
    <row r="184" spans="1:15" ht="15.75">
      <c r="A184" s="6"/>
      <c r="B184" s="28" t="s">
        <v>27</v>
      </c>
      <c r="C184" s="29"/>
      <c r="D184" s="16"/>
      <c r="E184" s="3"/>
      <c r="F184" s="67"/>
      <c r="G184" s="3"/>
      <c r="H184" s="18"/>
      <c r="I184" s="1"/>
      <c r="J184" s="22"/>
      <c r="K184" s="6"/>
    </row>
    <row r="185" spans="1:15" ht="15.75">
      <c r="A185" s="6"/>
      <c r="B185" s="7" t="s">
        <v>84</v>
      </c>
      <c r="C185" s="12"/>
      <c r="D185" s="13"/>
      <c r="E185" s="47"/>
      <c r="F185" s="48"/>
      <c r="G185" s="79"/>
      <c r="H185" s="103"/>
      <c r="I185" s="103"/>
      <c r="J185" s="36"/>
      <c r="K185" s="6"/>
    </row>
    <row r="186" spans="1:15" s="6" customFormat="1" ht="15.75">
      <c r="B186" s="7"/>
      <c r="C186" s="24" t="s">
        <v>1</v>
      </c>
      <c r="D186" s="210">
        <v>2</v>
      </c>
      <c r="E186" s="210"/>
      <c r="F186" s="159" t="s">
        <v>156</v>
      </c>
      <c r="G186" s="159"/>
      <c r="H186" s="159"/>
      <c r="I186" s="212">
        <v>10163</v>
      </c>
      <c r="J186" s="212"/>
      <c r="K186" s="26"/>
      <c r="L186" s="209" t="s">
        <v>157</v>
      </c>
      <c r="M186" s="209"/>
      <c r="N186" s="36" t="s">
        <v>2</v>
      </c>
      <c r="O186" s="37">
        <f>D186*I186</f>
        <v>20326</v>
      </c>
    </row>
    <row r="187" spans="1:15" ht="15.75">
      <c r="A187" s="6"/>
      <c r="B187" s="7" t="s">
        <v>85</v>
      </c>
      <c r="C187" s="12"/>
      <c r="D187" s="13"/>
      <c r="E187" s="47"/>
      <c r="F187" s="48"/>
      <c r="G187" s="80"/>
      <c r="H187" s="103"/>
      <c r="I187" s="103"/>
      <c r="J187" s="36"/>
      <c r="K187" s="6"/>
    </row>
    <row r="188" spans="1:15" s="6" customFormat="1" ht="15.75">
      <c r="B188" s="7"/>
      <c r="C188" s="24" t="s">
        <v>1</v>
      </c>
      <c r="D188" s="210">
        <v>4</v>
      </c>
      <c r="E188" s="210"/>
      <c r="F188" s="159" t="s">
        <v>156</v>
      </c>
      <c r="G188" s="159"/>
      <c r="H188" s="159"/>
      <c r="I188" s="212">
        <v>8249</v>
      </c>
      <c r="J188" s="212"/>
      <c r="K188" s="26"/>
      <c r="L188" s="209" t="s">
        <v>157</v>
      </c>
      <c r="M188" s="209"/>
      <c r="N188" s="36" t="s">
        <v>2</v>
      </c>
      <c r="O188" s="37">
        <f>D188*I188</f>
        <v>32996</v>
      </c>
    </row>
    <row r="189" spans="1:15" ht="15.75">
      <c r="A189" s="6"/>
      <c r="B189" s="7" t="s">
        <v>86</v>
      </c>
      <c r="C189" s="12"/>
      <c r="D189" s="13"/>
      <c r="E189" s="47"/>
      <c r="F189" s="48"/>
      <c r="G189" s="80"/>
      <c r="H189" s="103"/>
      <c r="I189" s="103"/>
      <c r="J189" s="36"/>
      <c r="K189" s="6"/>
    </row>
    <row r="190" spans="1:15" s="6" customFormat="1" ht="15.75">
      <c r="B190" s="7"/>
      <c r="C190" s="24" t="s">
        <v>1</v>
      </c>
      <c r="D190" s="210">
        <v>8</v>
      </c>
      <c r="E190" s="210"/>
      <c r="F190" s="159" t="s">
        <v>156</v>
      </c>
      <c r="G190" s="159"/>
      <c r="H190" s="159"/>
      <c r="I190" s="212">
        <v>4175</v>
      </c>
      <c r="J190" s="212"/>
      <c r="K190" s="26"/>
      <c r="L190" s="209" t="s">
        <v>157</v>
      </c>
      <c r="M190" s="209"/>
      <c r="N190" s="36" t="s">
        <v>2</v>
      </c>
      <c r="O190" s="37">
        <f>D190*I190</f>
        <v>33400</v>
      </c>
    </row>
    <row r="191" spans="1:15" ht="15.75">
      <c r="A191" s="6"/>
      <c r="B191" s="7" t="s">
        <v>26</v>
      </c>
      <c r="C191" s="12"/>
      <c r="D191" s="13"/>
      <c r="E191" s="47"/>
      <c r="F191" s="48"/>
      <c r="G191" s="80"/>
      <c r="H191" s="103"/>
      <c r="I191" s="103"/>
      <c r="J191" s="36"/>
      <c r="K191" s="6"/>
    </row>
    <row r="192" spans="1:15" s="6" customFormat="1" ht="15.75">
      <c r="B192" s="7"/>
      <c r="C192" s="24" t="s">
        <v>1</v>
      </c>
      <c r="D192" s="210">
        <v>8</v>
      </c>
      <c r="E192" s="210"/>
      <c r="F192" s="159" t="s">
        <v>156</v>
      </c>
      <c r="G192" s="159"/>
      <c r="H192" s="159"/>
      <c r="I192" s="212">
        <v>1986</v>
      </c>
      <c r="J192" s="212"/>
      <c r="K192" s="26"/>
      <c r="L192" s="209" t="s">
        <v>157</v>
      </c>
      <c r="M192" s="209"/>
      <c r="N192" s="36" t="s">
        <v>2</v>
      </c>
      <c r="O192" s="37">
        <f>D192*I192</f>
        <v>15888</v>
      </c>
    </row>
    <row r="193" spans="1:15" ht="15.75">
      <c r="A193" s="6"/>
      <c r="B193" s="7" t="s">
        <v>25</v>
      </c>
      <c r="C193" s="12"/>
      <c r="D193" s="13"/>
      <c r="E193" s="47"/>
      <c r="F193" s="48"/>
      <c r="G193" s="80"/>
      <c r="H193" s="103"/>
      <c r="I193" s="103"/>
      <c r="J193" s="36"/>
      <c r="K193" s="6"/>
    </row>
    <row r="194" spans="1:15" s="6" customFormat="1" ht="15.75">
      <c r="B194" s="7"/>
      <c r="C194" s="24" t="s">
        <v>1</v>
      </c>
      <c r="D194" s="210">
        <v>15</v>
      </c>
      <c r="E194" s="210"/>
      <c r="F194" s="159" t="s">
        <v>156</v>
      </c>
      <c r="G194" s="159"/>
      <c r="H194" s="159"/>
      <c r="I194" s="212">
        <v>1341</v>
      </c>
      <c r="J194" s="212"/>
      <c r="K194" s="26"/>
      <c r="L194" s="209" t="s">
        <v>157</v>
      </c>
      <c r="M194" s="209"/>
      <c r="N194" s="36" t="s">
        <v>2</v>
      </c>
      <c r="O194" s="37">
        <f>D194*I194</f>
        <v>20115</v>
      </c>
    </row>
    <row r="195" spans="1:15" ht="15.75">
      <c r="A195" s="6"/>
      <c r="B195" s="28" t="s">
        <v>28</v>
      </c>
      <c r="C195" s="21"/>
      <c r="D195" s="16"/>
      <c r="E195" s="3"/>
      <c r="F195" s="67"/>
      <c r="G195" s="3"/>
      <c r="H195" s="18"/>
      <c r="I195" s="1"/>
      <c r="J195" s="22"/>
      <c r="K195" s="6"/>
    </row>
    <row r="196" spans="1:15" ht="15.75">
      <c r="A196" s="6"/>
      <c r="B196" s="7" t="s">
        <v>136</v>
      </c>
      <c r="C196" s="12"/>
      <c r="D196" s="16"/>
      <c r="E196" s="47"/>
      <c r="F196" s="48"/>
      <c r="G196" s="79"/>
      <c r="H196" s="103"/>
      <c r="I196" s="103"/>
      <c r="J196" s="36"/>
      <c r="K196" s="6"/>
    </row>
    <row r="197" spans="1:15" s="6" customFormat="1" ht="15.75">
      <c r="B197" s="7"/>
      <c r="C197" s="24" t="s">
        <v>1</v>
      </c>
      <c r="D197" s="210">
        <v>2</v>
      </c>
      <c r="E197" s="210"/>
      <c r="F197" s="159" t="s">
        <v>156</v>
      </c>
      <c r="G197" s="159"/>
      <c r="H197" s="159"/>
      <c r="I197" s="212">
        <v>24059</v>
      </c>
      <c r="J197" s="212"/>
      <c r="K197" s="26"/>
      <c r="L197" s="209" t="s">
        <v>157</v>
      </c>
      <c r="M197" s="209"/>
      <c r="N197" s="36" t="s">
        <v>2</v>
      </c>
      <c r="O197" s="37">
        <f>D197*I197</f>
        <v>48118</v>
      </c>
    </row>
    <row r="198" spans="1:15" ht="15.75">
      <c r="A198" s="6"/>
      <c r="B198" s="7" t="s">
        <v>137</v>
      </c>
      <c r="C198" s="12"/>
      <c r="D198" s="16"/>
      <c r="E198" s="47"/>
      <c r="F198" s="48"/>
      <c r="G198" s="79"/>
      <c r="H198" s="103"/>
      <c r="I198" s="103"/>
      <c r="J198" s="36"/>
      <c r="K198" s="6"/>
    </row>
    <row r="199" spans="1:15" s="6" customFormat="1" ht="15.75">
      <c r="B199" s="7"/>
      <c r="C199" s="24" t="s">
        <v>1</v>
      </c>
      <c r="D199" s="210">
        <v>2</v>
      </c>
      <c r="E199" s="210"/>
      <c r="F199" s="159" t="s">
        <v>156</v>
      </c>
      <c r="G199" s="159"/>
      <c r="H199" s="159"/>
      <c r="I199" s="212">
        <v>24059</v>
      </c>
      <c r="J199" s="212"/>
      <c r="K199" s="26"/>
      <c r="L199" s="209" t="s">
        <v>157</v>
      </c>
      <c r="M199" s="209"/>
      <c r="N199" s="36" t="s">
        <v>2</v>
      </c>
      <c r="O199" s="37">
        <f>D199*I199</f>
        <v>48118</v>
      </c>
    </row>
    <row r="200" spans="1:15" ht="15.75">
      <c r="A200" s="6"/>
      <c r="B200" s="7" t="s">
        <v>138</v>
      </c>
      <c r="C200" s="12"/>
      <c r="D200" s="16"/>
      <c r="E200" s="47"/>
      <c r="F200" s="48"/>
      <c r="G200" s="79"/>
      <c r="H200" s="103"/>
      <c r="I200" s="103"/>
      <c r="J200" s="36"/>
      <c r="K200" s="6"/>
    </row>
    <row r="201" spans="1:15" s="6" customFormat="1" ht="15.75">
      <c r="B201" s="7"/>
      <c r="C201" s="24" t="s">
        <v>1</v>
      </c>
      <c r="D201" s="210">
        <v>3</v>
      </c>
      <c r="E201" s="210"/>
      <c r="F201" s="159" t="s">
        <v>156</v>
      </c>
      <c r="G201" s="159"/>
      <c r="H201" s="159"/>
      <c r="I201" s="212">
        <v>23279</v>
      </c>
      <c r="J201" s="212"/>
      <c r="K201" s="26"/>
      <c r="L201" s="209" t="s">
        <v>157</v>
      </c>
      <c r="M201" s="209"/>
      <c r="N201" s="36" t="s">
        <v>2</v>
      </c>
      <c r="O201" s="37">
        <f>D201*I201</f>
        <v>69837</v>
      </c>
    </row>
    <row r="202" spans="1:15" ht="15.75">
      <c r="A202" s="6"/>
      <c r="B202" s="7" t="s">
        <v>87</v>
      </c>
      <c r="C202" s="12"/>
      <c r="D202" s="13"/>
      <c r="E202" s="47"/>
      <c r="F202" s="48"/>
      <c r="G202" s="79"/>
      <c r="H202" s="103"/>
      <c r="I202" s="103"/>
      <c r="J202" s="36"/>
      <c r="K202" s="6"/>
    </row>
    <row r="203" spans="1:15" s="6" customFormat="1" ht="15.75">
      <c r="B203" s="7"/>
      <c r="C203" s="24" t="s">
        <v>1</v>
      </c>
      <c r="D203" s="210">
        <v>4</v>
      </c>
      <c r="E203" s="210"/>
      <c r="F203" s="159" t="s">
        <v>156</v>
      </c>
      <c r="G203" s="159"/>
      <c r="H203" s="159"/>
      <c r="I203" s="212">
        <v>12144</v>
      </c>
      <c r="J203" s="212"/>
      <c r="K203" s="26"/>
      <c r="L203" s="209" t="s">
        <v>157</v>
      </c>
      <c r="M203" s="209"/>
      <c r="N203" s="36" t="s">
        <v>2</v>
      </c>
      <c r="O203" s="37">
        <f>D203*I203</f>
        <v>48576</v>
      </c>
    </row>
    <row r="204" spans="1:15" ht="15.75">
      <c r="A204" s="6"/>
      <c r="B204" s="7" t="s">
        <v>88</v>
      </c>
      <c r="C204" s="12"/>
      <c r="D204" s="13"/>
      <c r="E204" s="47"/>
      <c r="F204" s="48"/>
      <c r="G204" s="79"/>
      <c r="H204" s="103"/>
      <c r="I204" s="103"/>
      <c r="J204" s="36"/>
      <c r="K204" s="6"/>
    </row>
    <row r="205" spans="1:15" s="6" customFormat="1" ht="15.75">
      <c r="B205" s="7"/>
      <c r="C205" s="24" t="s">
        <v>1</v>
      </c>
      <c r="D205" s="210">
        <v>4</v>
      </c>
      <c r="E205" s="210"/>
      <c r="F205" s="159" t="s">
        <v>156</v>
      </c>
      <c r="G205" s="159"/>
      <c r="H205" s="159"/>
      <c r="I205" s="212">
        <v>12144</v>
      </c>
      <c r="J205" s="212"/>
      <c r="K205" s="26"/>
      <c r="L205" s="209" t="s">
        <v>157</v>
      </c>
      <c r="M205" s="209"/>
      <c r="N205" s="36" t="s">
        <v>2</v>
      </c>
      <c r="O205" s="37">
        <f>D205*I205</f>
        <v>48576</v>
      </c>
    </row>
    <row r="206" spans="1:15" ht="15.75">
      <c r="A206" s="6"/>
      <c r="B206" s="7" t="s">
        <v>89</v>
      </c>
      <c r="C206" s="12"/>
      <c r="D206" s="13"/>
      <c r="E206" s="47"/>
      <c r="F206" s="48"/>
      <c r="G206" s="79"/>
      <c r="H206" s="103"/>
      <c r="I206" s="103"/>
      <c r="J206" s="36"/>
      <c r="K206" s="6"/>
    </row>
    <row r="207" spans="1:15" s="6" customFormat="1" ht="15.75">
      <c r="B207" s="7"/>
      <c r="C207" s="24" t="s">
        <v>1</v>
      </c>
      <c r="D207" s="210">
        <v>8</v>
      </c>
      <c r="E207" s="210"/>
      <c r="F207" s="159" t="s">
        <v>156</v>
      </c>
      <c r="G207" s="159"/>
      <c r="H207" s="159"/>
      <c r="I207" s="212">
        <v>7437</v>
      </c>
      <c r="J207" s="212"/>
      <c r="K207" s="26"/>
      <c r="L207" s="209" t="s">
        <v>157</v>
      </c>
      <c r="M207" s="209"/>
      <c r="N207" s="36" t="s">
        <v>2</v>
      </c>
      <c r="O207" s="37">
        <f>D207*I207</f>
        <v>59496</v>
      </c>
    </row>
    <row r="208" spans="1:15" ht="15.75">
      <c r="A208" s="6"/>
      <c r="B208" s="7" t="s">
        <v>90</v>
      </c>
      <c r="C208" s="12"/>
      <c r="D208" s="13"/>
      <c r="E208" s="47"/>
      <c r="F208" s="48"/>
      <c r="G208" s="79"/>
      <c r="H208" s="103"/>
      <c r="I208" s="103"/>
      <c r="J208" s="36"/>
      <c r="K208" s="6"/>
    </row>
    <row r="209" spans="1:15" s="6" customFormat="1" ht="15.75">
      <c r="B209" s="7"/>
      <c r="C209" s="24" t="s">
        <v>1</v>
      </c>
      <c r="D209" s="210">
        <v>10</v>
      </c>
      <c r="E209" s="210"/>
      <c r="F209" s="159" t="s">
        <v>156</v>
      </c>
      <c r="G209" s="159"/>
      <c r="H209" s="159"/>
      <c r="I209" s="212">
        <v>7437</v>
      </c>
      <c r="J209" s="212"/>
      <c r="K209" s="26"/>
      <c r="L209" s="209" t="s">
        <v>157</v>
      </c>
      <c r="M209" s="209"/>
      <c r="N209" s="36" t="s">
        <v>2</v>
      </c>
      <c r="O209" s="37">
        <f>D209*I209</f>
        <v>74370</v>
      </c>
    </row>
    <row r="210" spans="1:15" ht="15.75">
      <c r="A210" s="6"/>
      <c r="B210" s="7" t="s">
        <v>91</v>
      </c>
      <c r="C210" s="12"/>
      <c r="D210" s="13"/>
      <c r="E210" s="47"/>
      <c r="F210" s="48"/>
      <c r="G210" s="79"/>
      <c r="H210" s="103"/>
      <c r="I210" s="103"/>
      <c r="J210" s="36"/>
      <c r="K210" s="6"/>
    </row>
    <row r="211" spans="1:15" s="6" customFormat="1" ht="15.75">
      <c r="B211" s="7"/>
      <c r="C211" s="24" t="s">
        <v>1</v>
      </c>
      <c r="D211" s="210">
        <v>10</v>
      </c>
      <c r="E211" s="210"/>
      <c r="F211" s="159" t="s">
        <v>156</v>
      </c>
      <c r="G211" s="159"/>
      <c r="H211" s="159"/>
      <c r="I211" s="212">
        <v>7437</v>
      </c>
      <c r="J211" s="212"/>
      <c r="K211" s="26"/>
      <c r="L211" s="209" t="s">
        <v>157</v>
      </c>
      <c r="M211" s="209"/>
      <c r="N211" s="36" t="s">
        <v>2</v>
      </c>
      <c r="O211" s="37">
        <f>D211*I211</f>
        <v>74370</v>
      </c>
    </row>
    <row r="212" spans="1:15" ht="15.75">
      <c r="A212" s="6"/>
      <c r="B212" s="7" t="s">
        <v>29</v>
      </c>
      <c r="C212" s="81"/>
      <c r="D212" s="81" t="s">
        <v>139</v>
      </c>
      <c r="E212" s="47"/>
      <c r="F212" s="48"/>
      <c r="G212" s="79"/>
      <c r="H212" s="103"/>
      <c r="I212" s="103"/>
      <c r="J212" s="36"/>
      <c r="K212" s="6"/>
    </row>
    <row r="213" spans="1:15" s="6" customFormat="1" ht="15.75">
      <c r="B213" s="7"/>
      <c r="C213" s="24" t="s">
        <v>1</v>
      </c>
      <c r="D213" s="210">
        <v>12</v>
      </c>
      <c r="E213" s="210"/>
      <c r="F213" s="159" t="s">
        <v>156</v>
      </c>
      <c r="G213" s="159"/>
      <c r="H213" s="159"/>
      <c r="I213" s="212">
        <v>9100</v>
      </c>
      <c r="J213" s="212"/>
      <c r="K213" s="26"/>
      <c r="L213" s="209" t="s">
        <v>157</v>
      </c>
      <c r="M213" s="209"/>
      <c r="N213" s="36" t="s">
        <v>2</v>
      </c>
      <c r="O213" s="37">
        <f>D213*I213</f>
        <v>109200</v>
      </c>
    </row>
    <row r="214" spans="1:15" ht="15.75">
      <c r="A214" s="6"/>
      <c r="B214" s="7" t="s">
        <v>30</v>
      </c>
      <c r="C214" s="81"/>
      <c r="D214" s="81" t="s">
        <v>139</v>
      </c>
      <c r="E214" s="47"/>
      <c r="F214" s="48"/>
      <c r="G214" s="79"/>
      <c r="H214" s="103"/>
      <c r="I214" s="103"/>
      <c r="J214" s="36"/>
      <c r="K214" s="6"/>
    </row>
    <row r="215" spans="1:15" s="6" customFormat="1" ht="15.75">
      <c r="B215" s="7"/>
      <c r="C215" s="24" t="s">
        <v>1</v>
      </c>
      <c r="D215" s="210">
        <v>12</v>
      </c>
      <c r="E215" s="210"/>
      <c r="F215" s="159" t="s">
        <v>156</v>
      </c>
      <c r="G215" s="159"/>
      <c r="H215" s="159"/>
      <c r="I215" s="212">
        <v>8690</v>
      </c>
      <c r="J215" s="212"/>
      <c r="K215" s="26"/>
      <c r="L215" s="209" t="s">
        <v>157</v>
      </c>
      <c r="M215" s="209"/>
      <c r="N215" s="36" t="s">
        <v>2</v>
      </c>
      <c r="O215" s="37">
        <f>D215*I215</f>
        <v>104280</v>
      </c>
    </row>
    <row r="216" spans="1:15" ht="15.75">
      <c r="A216" s="6"/>
      <c r="B216" s="7" t="s">
        <v>31</v>
      </c>
      <c r="C216" s="81"/>
      <c r="D216" s="81" t="s">
        <v>139</v>
      </c>
      <c r="E216" s="47"/>
      <c r="F216" s="48"/>
      <c r="G216" s="79"/>
      <c r="H216" s="103"/>
      <c r="I216" s="103"/>
      <c r="J216" s="36"/>
      <c r="K216" s="6"/>
    </row>
    <row r="217" spans="1:15" s="6" customFormat="1" ht="15.75">
      <c r="B217" s="7"/>
      <c r="C217" s="24" t="s">
        <v>1</v>
      </c>
      <c r="D217" s="210">
        <v>15</v>
      </c>
      <c r="E217" s="210"/>
      <c r="F217" s="159" t="s">
        <v>156</v>
      </c>
      <c r="G217" s="159"/>
      <c r="H217" s="159"/>
      <c r="I217" s="212">
        <v>4870</v>
      </c>
      <c r="J217" s="212"/>
      <c r="K217" s="26"/>
      <c r="L217" s="209" t="s">
        <v>157</v>
      </c>
      <c r="M217" s="209"/>
      <c r="N217" s="36" t="s">
        <v>2</v>
      </c>
      <c r="O217" s="37">
        <f>D217*I217</f>
        <v>73050</v>
      </c>
    </row>
    <row r="218" spans="1:15" ht="35.25" customHeight="1">
      <c r="A218" s="6"/>
      <c r="B218" s="232" t="s">
        <v>140</v>
      </c>
      <c r="C218" s="232"/>
      <c r="D218" s="232"/>
      <c r="E218" s="232"/>
      <c r="F218" s="232"/>
      <c r="G218" s="232"/>
      <c r="H218" s="232"/>
      <c r="I218" s="232"/>
      <c r="J218" s="232"/>
      <c r="K218" s="232"/>
      <c r="L218" s="232"/>
      <c r="M218" s="232"/>
    </row>
    <row r="219" spans="1:15" s="6" customFormat="1" ht="15.75">
      <c r="C219" s="24" t="s">
        <v>1</v>
      </c>
      <c r="D219" s="210">
        <v>280953</v>
      </c>
      <c r="E219" s="210"/>
      <c r="F219" s="159" t="s">
        <v>112</v>
      </c>
      <c r="G219" s="159"/>
      <c r="H219" s="159"/>
      <c r="I219" s="175">
        <v>2760</v>
      </c>
      <c r="J219" s="175"/>
      <c r="K219" s="26"/>
      <c r="L219" s="209" t="s">
        <v>39</v>
      </c>
      <c r="M219" s="209"/>
      <c r="N219" s="36" t="s">
        <v>2</v>
      </c>
      <c r="O219" s="37">
        <f>D219*I219/1000</f>
        <v>775430.28</v>
      </c>
    </row>
    <row r="220" spans="1:15" ht="15.75">
      <c r="A220" s="6"/>
      <c r="B220" s="233" t="s">
        <v>12</v>
      </c>
      <c r="C220" s="233"/>
      <c r="D220" s="233"/>
      <c r="E220" s="3"/>
      <c r="F220" s="68"/>
      <c r="G220" s="3"/>
      <c r="H220" s="18"/>
      <c r="I220" s="1"/>
      <c r="J220" s="1"/>
      <c r="K220" s="6"/>
    </row>
    <row r="221" spans="1:15" ht="15.75">
      <c r="A221" s="6"/>
      <c r="B221" s="7" t="s">
        <v>65</v>
      </c>
      <c r="C221" s="12"/>
      <c r="D221" s="13"/>
      <c r="E221" s="47"/>
      <c r="F221" s="48"/>
      <c r="G221" s="79"/>
      <c r="H221" s="103"/>
      <c r="I221" s="103"/>
      <c r="J221" s="36"/>
      <c r="K221" s="6"/>
    </row>
    <row r="222" spans="1:15" s="6" customFormat="1" ht="15.75">
      <c r="B222" s="7"/>
      <c r="C222" s="24" t="s">
        <v>1</v>
      </c>
      <c r="D222" s="210">
        <v>7</v>
      </c>
      <c r="E222" s="210"/>
      <c r="F222" s="159" t="s">
        <v>156</v>
      </c>
      <c r="G222" s="159"/>
      <c r="H222" s="159"/>
      <c r="I222" s="212">
        <v>2800</v>
      </c>
      <c r="J222" s="212"/>
      <c r="K222" s="26"/>
      <c r="L222" s="209" t="s">
        <v>157</v>
      </c>
      <c r="M222" s="209"/>
      <c r="N222" s="36" t="s">
        <v>2</v>
      </c>
      <c r="O222" s="37">
        <f>D222*I222</f>
        <v>19600</v>
      </c>
    </row>
    <row r="223" spans="1:15" ht="15.75">
      <c r="A223" s="6"/>
      <c r="B223" s="7" t="s">
        <v>141</v>
      </c>
      <c r="C223" s="12"/>
      <c r="D223" s="13"/>
      <c r="E223" s="47"/>
      <c r="F223" s="48"/>
      <c r="G223" s="79"/>
      <c r="H223" s="103"/>
      <c r="I223" s="103"/>
      <c r="J223" s="36"/>
      <c r="K223" s="6"/>
    </row>
    <row r="224" spans="1:15" s="6" customFormat="1" ht="15.75">
      <c r="B224" s="7"/>
      <c r="C224" s="24" t="s">
        <v>1</v>
      </c>
      <c r="D224" s="210">
        <v>15</v>
      </c>
      <c r="E224" s="210"/>
      <c r="F224" s="159" t="s">
        <v>156</v>
      </c>
      <c r="G224" s="159"/>
      <c r="H224" s="159"/>
      <c r="I224" s="212">
        <v>2200</v>
      </c>
      <c r="J224" s="212"/>
      <c r="K224" s="26"/>
      <c r="L224" s="209" t="s">
        <v>157</v>
      </c>
      <c r="M224" s="209"/>
      <c r="N224" s="36" t="s">
        <v>2</v>
      </c>
      <c r="O224" s="37">
        <f>D224*I224</f>
        <v>33000</v>
      </c>
    </row>
    <row r="225" spans="1:15" ht="15.75">
      <c r="A225" s="6"/>
      <c r="B225" s="7" t="s">
        <v>142</v>
      </c>
      <c r="C225" s="12"/>
      <c r="D225" s="13"/>
      <c r="E225" s="47"/>
      <c r="F225" s="48"/>
      <c r="G225" s="79"/>
      <c r="H225" s="103"/>
      <c r="I225" s="103"/>
      <c r="J225" s="36"/>
      <c r="K225" s="6"/>
    </row>
    <row r="226" spans="1:15" s="6" customFormat="1" ht="15.75">
      <c r="B226" s="7"/>
      <c r="C226" s="24" t="s">
        <v>1</v>
      </c>
      <c r="D226" s="210">
        <v>24</v>
      </c>
      <c r="E226" s="210"/>
      <c r="F226" s="159" t="s">
        <v>156</v>
      </c>
      <c r="G226" s="159"/>
      <c r="H226" s="159"/>
      <c r="I226" s="212">
        <v>1800</v>
      </c>
      <c r="J226" s="212"/>
      <c r="K226" s="26"/>
      <c r="L226" s="209" t="s">
        <v>157</v>
      </c>
      <c r="M226" s="209"/>
      <c r="N226" s="36" t="s">
        <v>2</v>
      </c>
      <c r="O226" s="37">
        <f>D226*I226</f>
        <v>43200</v>
      </c>
    </row>
    <row r="227" spans="1:15" ht="15.75">
      <c r="A227" s="6"/>
      <c r="B227" s="7" t="s">
        <v>33</v>
      </c>
      <c r="C227" s="12"/>
      <c r="D227" s="13"/>
      <c r="E227" s="47"/>
      <c r="F227" s="48"/>
      <c r="G227" s="79"/>
      <c r="H227" s="103"/>
      <c r="I227" s="103"/>
      <c r="J227" s="36"/>
      <c r="K227" s="6"/>
    </row>
    <row r="228" spans="1:15" s="6" customFormat="1" ht="15.75">
      <c r="B228" s="7"/>
      <c r="C228" s="24" t="s">
        <v>1</v>
      </c>
      <c r="D228" s="210">
        <v>31</v>
      </c>
      <c r="E228" s="210"/>
      <c r="F228" s="159" t="s">
        <v>156</v>
      </c>
      <c r="G228" s="159"/>
      <c r="H228" s="159"/>
      <c r="I228" s="212">
        <v>1800</v>
      </c>
      <c r="J228" s="212"/>
      <c r="K228" s="26"/>
      <c r="L228" s="209" t="s">
        <v>157</v>
      </c>
      <c r="M228" s="209"/>
      <c r="N228" s="36" t="s">
        <v>2</v>
      </c>
      <c r="O228" s="37">
        <f>D228*I228</f>
        <v>55800</v>
      </c>
    </row>
    <row r="229" spans="1:15" ht="18" customHeight="1">
      <c r="A229" s="6"/>
      <c r="B229" s="7" t="s">
        <v>13</v>
      </c>
      <c r="C229" s="12"/>
      <c r="D229" s="13"/>
      <c r="E229" s="47"/>
      <c r="F229" s="48"/>
      <c r="G229" s="79"/>
      <c r="H229" s="103"/>
      <c r="I229" s="103"/>
      <c r="J229" s="36"/>
      <c r="K229" s="6"/>
    </row>
    <row r="230" spans="1:15" s="6" customFormat="1" ht="18" customHeight="1">
      <c r="B230" s="7"/>
      <c r="C230" s="24" t="s">
        <v>1</v>
      </c>
      <c r="D230" s="210">
        <v>38</v>
      </c>
      <c r="E230" s="210"/>
      <c r="F230" s="159" t="s">
        <v>156</v>
      </c>
      <c r="G230" s="159"/>
      <c r="H230" s="159"/>
      <c r="I230" s="212">
        <v>1000</v>
      </c>
      <c r="J230" s="212"/>
      <c r="K230" s="26"/>
      <c r="L230" s="209" t="s">
        <v>157</v>
      </c>
      <c r="M230" s="209"/>
      <c r="N230" s="36" t="s">
        <v>2</v>
      </c>
      <c r="O230" s="37">
        <f>D230*I230</f>
        <v>38000</v>
      </c>
    </row>
    <row r="231" spans="1:15" ht="18" customHeight="1">
      <c r="A231" s="6"/>
      <c r="B231" s="7" t="s">
        <v>32</v>
      </c>
      <c r="C231" s="12"/>
      <c r="D231" s="13"/>
      <c r="E231" s="47"/>
      <c r="F231" s="48"/>
      <c r="G231" s="79"/>
      <c r="H231" s="103"/>
      <c r="I231" s="103"/>
      <c r="J231" s="36"/>
      <c r="K231" s="6"/>
    </row>
    <row r="232" spans="1:15" s="6" customFormat="1" ht="20.25" customHeight="1">
      <c r="B232" s="7"/>
      <c r="C232" s="24" t="s">
        <v>1</v>
      </c>
      <c r="D232" s="210">
        <v>46</v>
      </c>
      <c r="E232" s="210"/>
      <c r="F232" s="159" t="s">
        <v>156</v>
      </c>
      <c r="G232" s="159"/>
      <c r="H232" s="159"/>
      <c r="I232" s="212">
        <v>1000</v>
      </c>
      <c r="J232" s="212"/>
      <c r="K232" s="26"/>
      <c r="L232" s="209" t="s">
        <v>157</v>
      </c>
      <c r="M232" s="209"/>
      <c r="N232" s="36" t="s">
        <v>2</v>
      </c>
      <c r="O232" s="37">
        <f>D232*I232</f>
        <v>46000</v>
      </c>
    </row>
    <row r="233" spans="1:15" ht="20.25" customHeight="1">
      <c r="A233" s="6"/>
      <c r="B233" s="7" t="s">
        <v>34</v>
      </c>
      <c r="C233" s="12"/>
      <c r="D233" s="13"/>
      <c r="E233" s="47"/>
      <c r="F233" s="48"/>
      <c r="G233" s="79"/>
      <c r="H233" s="103"/>
      <c r="I233" s="103"/>
      <c r="J233" s="36"/>
      <c r="K233" s="6"/>
    </row>
    <row r="234" spans="1:15" s="6" customFormat="1" ht="20.25" customHeight="1">
      <c r="B234" s="7"/>
      <c r="C234" s="24" t="s">
        <v>1</v>
      </c>
      <c r="D234" s="210">
        <v>59</v>
      </c>
      <c r="E234" s="210"/>
      <c r="F234" s="159" t="s">
        <v>156</v>
      </c>
      <c r="G234" s="159"/>
      <c r="H234" s="159"/>
      <c r="I234" s="212">
        <v>600</v>
      </c>
      <c r="J234" s="212"/>
      <c r="K234" s="26"/>
      <c r="L234" s="209" t="s">
        <v>157</v>
      </c>
      <c r="M234" s="209"/>
      <c r="N234" s="36" t="s">
        <v>2</v>
      </c>
      <c r="O234" s="37">
        <f>D234*I234</f>
        <v>35400</v>
      </c>
    </row>
    <row r="235" spans="1:15" ht="20.25" customHeight="1">
      <c r="A235" s="6"/>
      <c r="B235" s="233" t="s">
        <v>143</v>
      </c>
      <c r="C235" s="233"/>
      <c r="D235" s="233"/>
      <c r="E235" s="3"/>
      <c r="F235" s="68"/>
      <c r="G235" s="3"/>
      <c r="H235" s="18"/>
      <c r="I235" s="1"/>
      <c r="J235" s="1"/>
      <c r="K235" s="6"/>
    </row>
    <row r="236" spans="1:15" ht="21.75" customHeight="1">
      <c r="A236" s="6"/>
      <c r="B236" s="7" t="s">
        <v>13</v>
      </c>
      <c r="C236" s="12"/>
      <c r="D236" s="13"/>
      <c r="E236" s="84"/>
      <c r="F236" s="48"/>
      <c r="G236" s="79"/>
      <c r="H236" s="103"/>
      <c r="I236" s="103"/>
      <c r="J236" s="36"/>
      <c r="K236" s="6"/>
    </row>
    <row r="237" spans="1:15" s="6" customFormat="1" ht="19.5" customHeight="1">
      <c r="B237" s="7"/>
      <c r="C237" s="24" t="s">
        <v>1</v>
      </c>
      <c r="D237" s="210">
        <v>4</v>
      </c>
      <c r="E237" s="210"/>
      <c r="F237" s="159" t="s">
        <v>156</v>
      </c>
      <c r="G237" s="159"/>
      <c r="H237" s="159"/>
      <c r="I237" s="212">
        <v>2350</v>
      </c>
      <c r="J237" s="212"/>
      <c r="K237" s="26"/>
      <c r="L237" s="209" t="s">
        <v>157</v>
      </c>
      <c r="M237" s="209"/>
      <c r="N237" s="36" t="s">
        <v>2</v>
      </c>
      <c r="O237" s="37">
        <f>D237*I237</f>
        <v>9400</v>
      </c>
    </row>
    <row r="238" spans="1:15" ht="19.5" customHeight="1">
      <c r="A238" s="6"/>
      <c r="B238" s="7" t="s">
        <v>32</v>
      </c>
      <c r="C238" s="12"/>
      <c r="D238" s="13"/>
      <c r="E238" s="84"/>
      <c r="F238" s="48"/>
      <c r="G238" s="79"/>
      <c r="H238" s="103"/>
      <c r="I238" s="103"/>
      <c r="J238" s="36"/>
      <c r="K238" s="6"/>
    </row>
    <row r="239" spans="1:15" s="6" customFormat="1" ht="15" customHeight="1">
      <c r="B239" s="7"/>
      <c r="C239" s="24" t="s">
        <v>1</v>
      </c>
      <c r="D239" s="210">
        <v>6</v>
      </c>
      <c r="E239" s="210"/>
      <c r="F239" s="159" t="s">
        <v>156</v>
      </c>
      <c r="G239" s="159"/>
      <c r="H239" s="159"/>
      <c r="I239" s="212">
        <v>1955</v>
      </c>
      <c r="J239" s="212"/>
      <c r="K239" s="26"/>
      <c r="L239" s="209" t="s">
        <v>157</v>
      </c>
      <c r="M239" s="209"/>
      <c r="N239" s="36" t="s">
        <v>2</v>
      </c>
      <c r="O239" s="37">
        <f>D239*I239</f>
        <v>11730</v>
      </c>
    </row>
    <row r="240" spans="1:15" ht="15.75" customHeight="1">
      <c r="A240" s="6"/>
      <c r="B240" s="7" t="s">
        <v>34</v>
      </c>
      <c r="C240" s="12"/>
      <c r="D240" s="13"/>
      <c r="E240" s="84"/>
      <c r="F240" s="48"/>
      <c r="G240" s="79"/>
      <c r="H240" s="103"/>
      <c r="I240" s="123"/>
      <c r="J240" s="117"/>
      <c r="K240" s="6"/>
    </row>
    <row r="241" spans="1:15" s="6" customFormat="1" ht="15.75">
      <c r="B241" s="7"/>
      <c r="C241" s="24" t="s">
        <v>1</v>
      </c>
      <c r="D241" s="210">
        <v>8</v>
      </c>
      <c r="E241" s="210"/>
      <c r="F241" s="159" t="s">
        <v>156</v>
      </c>
      <c r="G241" s="159"/>
      <c r="H241" s="159"/>
      <c r="I241" s="212">
        <v>1634</v>
      </c>
      <c r="J241" s="212"/>
      <c r="K241" s="26"/>
      <c r="L241" s="209" t="s">
        <v>157</v>
      </c>
      <c r="M241" s="209"/>
      <c r="N241" s="38" t="s">
        <v>2</v>
      </c>
      <c r="O241" s="39">
        <f>D241*I241</f>
        <v>13072</v>
      </c>
    </row>
    <row r="242" spans="1:15" ht="15.75">
      <c r="A242" s="6"/>
      <c r="B242" s="7"/>
      <c r="C242" s="12"/>
      <c r="D242" s="13"/>
      <c r="E242" s="84"/>
      <c r="F242" s="48"/>
      <c r="G242" s="79"/>
      <c r="H242" s="103"/>
      <c r="I242" s="25"/>
      <c r="J242" s="82"/>
      <c r="K242" s="6"/>
      <c r="N242" s="36" t="s">
        <v>2</v>
      </c>
      <c r="O242" s="85">
        <f>SUM(O140:O241)</f>
        <v>25503156.280000001</v>
      </c>
    </row>
    <row r="243" spans="1:15">
      <c r="A243" s="6"/>
      <c r="B243" s="164" t="s">
        <v>169</v>
      </c>
      <c r="C243" s="164"/>
      <c r="D243" s="164"/>
      <c r="E243" s="164"/>
      <c r="F243" s="164"/>
      <c r="G243" s="6"/>
      <c r="H243" s="6"/>
      <c r="I243" s="6"/>
      <c r="J243" s="6"/>
      <c r="K243" s="6"/>
      <c r="L243" s="6"/>
      <c r="M243" s="6"/>
    </row>
    <row r="244" spans="1:15" ht="48.75" customHeight="1">
      <c r="A244" s="96">
        <v>1</v>
      </c>
      <c r="B244" s="162" t="s">
        <v>98</v>
      </c>
      <c r="C244" s="162"/>
      <c r="D244" s="162"/>
      <c r="E244" s="162"/>
      <c r="F244" s="162"/>
      <c r="G244" s="162"/>
      <c r="H244" s="162"/>
      <c r="I244" s="162"/>
      <c r="J244" s="162"/>
      <c r="K244" s="162"/>
      <c r="L244" s="162"/>
      <c r="M244" s="162"/>
    </row>
    <row r="245" spans="1:15" s="6" customFormat="1" ht="18" customHeight="1">
      <c r="A245" s="96"/>
      <c r="B245" s="8"/>
      <c r="C245" s="24" t="s">
        <v>1</v>
      </c>
      <c r="D245" s="210">
        <v>2352</v>
      </c>
      <c r="E245" s="210"/>
      <c r="F245" s="159" t="s">
        <v>112</v>
      </c>
      <c r="G245" s="159"/>
      <c r="H245" s="159"/>
      <c r="I245" s="175">
        <v>3176.25</v>
      </c>
      <c r="J245" s="175"/>
      <c r="K245" s="26"/>
      <c r="L245" s="209" t="s">
        <v>39</v>
      </c>
      <c r="M245" s="209"/>
      <c r="N245" s="36" t="s">
        <v>2</v>
      </c>
      <c r="O245" s="37">
        <f>D245*I245/1000</f>
        <v>7470.54</v>
      </c>
    </row>
    <row r="246" spans="1:15" ht="22.5" customHeight="1">
      <c r="A246" s="96">
        <v>2</v>
      </c>
      <c r="B246" s="224" t="s">
        <v>99</v>
      </c>
      <c r="C246" s="224"/>
      <c r="D246" s="224"/>
      <c r="E246" s="224"/>
      <c r="F246" s="224"/>
      <c r="G246" s="224"/>
      <c r="H246" s="224"/>
      <c r="I246" s="224"/>
      <c r="J246" s="224"/>
      <c r="K246" s="224"/>
      <c r="L246" s="224"/>
      <c r="M246" s="224"/>
    </row>
    <row r="247" spans="1:15" s="6" customFormat="1" ht="15.75">
      <c r="A247" s="96"/>
      <c r="C247" s="24" t="s">
        <v>1</v>
      </c>
      <c r="D247" s="210">
        <v>588</v>
      </c>
      <c r="E247" s="210"/>
      <c r="F247" s="159" t="s">
        <v>112</v>
      </c>
      <c r="G247" s="159"/>
      <c r="H247" s="159"/>
      <c r="I247" s="215">
        <v>9416.2800000000007</v>
      </c>
      <c r="J247" s="215"/>
      <c r="K247" s="26"/>
      <c r="L247" s="209" t="s">
        <v>36</v>
      </c>
      <c r="M247" s="209"/>
      <c r="N247" s="36" t="s">
        <v>2</v>
      </c>
      <c r="O247" s="37">
        <f>D247*I247%</f>
        <v>55367.7264</v>
      </c>
    </row>
    <row r="248" spans="1:15" ht="38.25" customHeight="1">
      <c r="A248" s="96">
        <v>3</v>
      </c>
      <c r="B248" s="162" t="s">
        <v>100</v>
      </c>
      <c r="C248" s="162"/>
      <c r="D248" s="162"/>
      <c r="E248" s="162"/>
      <c r="F248" s="162"/>
      <c r="G248" s="162"/>
      <c r="H248" s="162"/>
      <c r="I248" s="162"/>
      <c r="J248" s="162"/>
      <c r="K248" s="162"/>
      <c r="L248" s="162"/>
      <c r="M248" s="162"/>
    </row>
    <row r="249" spans="1:15" s="6" customFormat="1" ht="15.75">
      <c r="A249" s="96"/>
      <c r="C249" s="24" t="s">
        <v>1</v>
      </c>
      <c r="D249" s="210">
        <v>1323</v>
      </c>
      <c r="E249" s="210"/>
      <c r="F249" s="159" t="s">
        <v>112</v>
      </c>
      <c r="G249" s="159"/>
      <c r="H249" s="159"/>
      <c r="I249" s="215">
        <v>17723</v>
      </c>
      <c r="J249" s="215"/>
      <c r="K249" s="26"/>
      <c r="L249" s="209" t="s">
        <v>36</v>
      </c>
      <c r="M249" s="209"/>
      <c r="N249" s="36" t="s">
        <v>2</v>
      </c>
      <c r="O249" s="37">
        <f>D249*I249%</f>
        <v>234475.28999999998</v>
      </c>
    </row>
    <row r="250" spans="1:15" ht="33.75" customHeight="1">
      <c r="A250" s="96">
        <v>4</v>
      </c>
      <c r="B250" s="162" t="s">
        <v>101</v>
      </c>
      <c r="C250" s="162"/>
      <c r="D250" s="162"/>
      <c r="E250" s="162"/>
      <c r="F250" s="162"/>
      <c r="G250" s="162"/>
      <c r="H250" s="162"/>
      <c r="I250" s="162"/>
      <c r="J250" s="162"/>
      <c r="K250" s="162"/>
      <c r="L250" s="162"/>
      <c r="M250" s="162"/>
    </row>
    <row r="251" spans="1:15" s="6" customFormat="1" ht="15.75">
      <c r="A251" s="96"/>
      <c r="C251" s="24" t="s">
        <v>1</v>
      </c>
      <c r="D251" s="210">
        <v>1837.5</v>
      </c>
      <c r="E251" s="210"/>
      <c r="F251" s="159" t="s">
        <v>112</v>
      </c>
      <c r="G251" s="159"/>
      <c r="H251" s="159"/>
      <c r="I251" s="215">
        <v>25321</v>
      </c>
      <c r="J251" s="215"/>
      <c r="K251" s="26"/>
      <c r="L251" s="209" t="s">
        <v>36</v>
      </c>
      <c r="M251" s="209"/>
      <c r="N251" s="36" t="s">
        <v>2</v>
      </c>
      <c r="O251" s="37">
        <f>D251*I251%</f>
        <v>465273.375</v>
      </c>
    </row>
    <row r="252" spans="1:15" ht="33.75" customHeight="1">
      <c r="A252" s="96">
        <v>6</v>
      </c>
      <c r="B252" s="162" t="s">
        <v>102</v>
      </c>
      <c r="C252" s="162"/>
      <c r="D252" s="162"/>
      <c r="E252" s="162"/>
      <c r="F252" s="162"/>
      <c r="G252" s="162"/>
      <c r="H252" s="162"/>
      <c r="I252" s="162"/>
      <c r="J252" s="162"/>
      <c r="K252" s="162"/>
      <c r="L252" s="162"/>
      <c r="M252" s="162"/>
    </row>
    <row r="253" spans="1:15" s="6" customFormat="1" ht="20.25" customHeight="1">
      <c r="A253" s="96"/>
      <c r="C253" s="24" t="s">
        <v>1</v>
      </c>
      <c r="D253" s="210">
        <v>3897.75</v>
      </c>
      <c r="E253" s="210"/>
      <c r="F253" s="159" t="s">
        <v>112</v>
      </c>
      <c r="G253" s="159"/>
      <c r="H253" s="159"/>
      <c r="I253" s="215">
        <v>11948.36</v>
      </c>
      <c r="J253" s="215"/>
      <c r="K253" s="26"/>
      <c r="L253" s="209" t="s">
        <v>36</v>
      </c>
      <c r="M253" s="209"/>
      <c r="N253" s="36" t="s">
        <v>2</v>
      </c>
      <c r="O253" s="37">
        <f>D253*I253%</f>
        <v>465717.20190000004</v>
      </c>
    </row>
    <row r="254" spans="1:15" ht="105.75" customHeight="1">
      <c r="A254" s="96">
        <v>7</v>
      </c>
      <c r="B254" s="162" t="s">
        <v>7</v>
      </c>
      <c r="C254" s="162"/>
      <c r="D254" s="162"/>
      <c r="E254" s="162"/>
      <c r="F254" s="162"/>
      <c r="G254" s="162"/>
      <c r="H254" s="162"/>
      <c r="I254" s="162"/>
      <c r="J254" s="162"/>
      <c r="K254" s="162"/>
      <c r="L254" s="162"/>
      <c r="M254" s="162"/>
    </row>
    <row r="255" spans="1:15" s="6" customFormat="1" ht="18" customHeight="1">
      <c r="A255" s="96"/>
      <c r="C255" s="24" t="s">
        <v>1</v>
      </c>
      <c r="D255" s="210">
        <v>946.7</v>
      </c>
      <c r="E255" s="210"/>
      <c r="F255" s="159" t="s">
        <v>38</v>
      </c>
      <c r="G255" s="159"/>
      <c r="H255" s="159"/>
      <c r="I255" s="175">
        <v>337</v>
      </c>
      <c r="J255" s="175"/>
      <c r="K255" s="26"/>
      <c r="L255" s="209" t="s">
        <v>162</v>
      </c>
      <c r="M255" s="209"/>
      <c r="N255" s="36"/>
      <c r="O255" s="37">
        <f>D255*I255</f>
        <v>319037.90000000002</v>
      </c>
    </row>
    <row r="256" spans="1:15" ht="51" customHeight="1">
      <c r="A256" s="96">
        <v>8</v>
      </c>
      <c r="B256" s="162" t="s">
        <v>4</v>
      </c>
      <c r="C256" s="162"/>
      <c r="D256" s="162"/>
      <c r="E256" s="162"/>
      <c r="F256" s="162"/>
      <c r="G256" s="162"/>
      <c r="H256" s="162"/>
      <c r="I256" s="162"/>
      <c r="J256" s="162"/>
      <c r="K256" s="162"/>
      <c r="L256" s="162"/>
      <c r="M256" s="162"/>
    </row>
    <row r="257" spans="1:15" s="6" customFormat="1" ht="20.25" customHeight="1">
      <c r="A257" s="96"/>
      <c r="C257" s="24" t="s">
        <v>1</v>
      </c>
      <c r="D257" s="210">
        <v>38.03</v>
      </c>
      <c r="E257" s="210"/>
      <c r="F257" s="159" t="s">
        <v>56</v>
      </c>
      <c r="G257" s="159"/>
      <c r="H257" s="159"/>
      <c r="I257" s="175">
        <v>5001.7</v>
      </c>
      <c r="J257" s="175"/>
      <c r="K257" s="26"/>
      <c r="L257" s="209" t="s">
        <v>161</v>
      </c>
      <c r="M257" s="209"/>
      <c r="N257" s="36" t="s">
        <v>2</v>
      </c>
      <c r="O257" s="37">
        <f>D257*I257</f>
        <v>190214.65100000001</v>
      </c>
    </row>
    <row r="258" spans="1:15">
      <c r="A258" s="96">
        <v>9</v>
      </c>
      <c r="B258" s="166" t="s">
        <v>121</v>
      </c>
      <c r="C258" s="166"/>
      <c r="D258" s="166"/>
      <c r="E258" s="166"/>
      <c r="F258" s="166"/>
      <c r="G258" s="166"/>
      <c r="H258" s="166"/>
      <c r="I258" s="166"/>
      <c r="J258" s="166"/>
      <c r="K258" s="166"/>
      <c r="L258" s="166"/>
      <c r="M258" s="166"/>
    </row>
    <row r="259" spans="1:15" s="6" customFormat="1" ht="15.75">
      <c r="C259" s="24" t="s">
        <v>1</v>
      </c>
      <c r="D259" s="210">
        <v>11283</v>
      </c>
      <c r="E259" s="210"/>
      <c r="F259" s="159" t="s">
        <v>49</v>
      </c>
      <c r="G259" s="159"/>
      <c r="H259" s="159"/>
      <c r="I259" s="175">
        <v>2206.6</v>
      </c>
      <c r="J259" s="175"/>
      <c r="K259" s="26"/>
      <c r="L259" s="209" t="s">
        <v>111</v>
      </c>
      <c r="M259" s="209"/>
      <c r="N259" s="36" t="s">
        <v>2</v>
      </c>
      <c r="O259" s="37">
        <f>D259*I259/100</f>
        <v>248970.67800000001</v>
      </c>
    </row>
    <row r="260" spans="1:15" ht="15.75">
      <c r="A260" s="6"/>
      <c r="B260" s="216" t="s">
        <v>74</v>
      </c>
      <c r="C260" s="216"/>
      <c r="D260" s="216"/>
      <c r="E260" s="216"/>
      <c r="F260" s="216"/>
      <c r="G260" s="216"/>
      <c r="H260" s="216"/>
      <c r="I260" s="216"/>
      <c r="J260" s="216"/>
      <c r="K260" s="216"/>
      <c r="L260" s="216"/>
      <c r="M260" s="216"/>
    </row>
    <row r="261" spans="1:15" s="6" customFormat="1" ht="15.75" customHeight="1">
      <c r="B261" s="57"/>
      <c r="C261" s="24" t="s">
        <v>1</v>
      </c>
      <c r="D261" s="210">
        <v>11283</v>
      </c>
      <c r="E261" s="210"/>
      <c r="F261" s="159" t="s">
        <v>49</v>
      </c>
      <c r="G261" s="159"/>
      <c r="H261" s="159"/>
      <c r="I261" s="175">
        <v>2197.52</v>
      </c>
      <c r="J261" s="175"/>
      <c r="K261" s="26"/>
      <c r="L261" s="209" t="s">
        <v>111</v>
      </c>
      <c r="M261" s="209"/>
      <c r="N261" s="36" t="s">
        <v>2</v>
      </c>
      <c r="O261" s="37">
        <f>D261*I261/100</f>
        <v>247946.18160000001</v>
      </c>
    </row>
    <row r="262" spans="1:15" ht="24.75" customHeight="1">
      <c r="A262" s="96">
        <v>10</v>
      </c>
      <c r="B262" s="213" t="s">
        <v>103</v>
      </c>
      <c r="C262" s="213"/>
      <c r="D262" s="213"/>
      <c r="E262" s="213"/>
      <c r="F262" s="213"/>
      <c r="G262" s="213"/>
      <c r="H262" s="213"/>
      <c r="I262" s="213"/>
      <c r="J262" s="213"/>
      <c r="K262" s="213"/>
      <c r="L262" s="213"/>
      <c r="M262" s="213"/>
    </row>
    <row r="263" spans="1:15" s="6" customFormat="1" ht="15.75">
      <c r="C263" s="24" t="s">
        <v>1</v>
      </c>
      <c r="D263" s="210">
        <v>1764</v>
      </c>
      <c r="E263" s="210"/>
      <c r="F263" s="159" t="s">
        <v>49</v>
      </c>
      <c r="G263" s="159"/>
      <c r="H263" s="159"/>
      <c r="I263" s="175">
        <v>1758.08</v>
      </c>
      <c r="J263" s="175"/>
      <c r="K263" s="26"/>
      <c r="L263" s="209" t="s">
        <v>111</v>
      </c>
      <c r="M263" s="209"/>
      <c r="N263" s="36" t="s">
        <v>2</v>
      </c>
      <c r="O263" s="37">
        <f>D263*I263/100</f>
        <v>31012.531199999998</v>
      </c>
    </row>
    <row r="264" spans="1:15" ht="20.25" customHeight="1">
      <c r="A264" s="96">
        <v>11</v>
      </c>
      <c r="B264" s="213" t="s">
        <v>104</v>
      </c>
      <c r="C264" s="213"/>
      <c r="D264" s="213"/>
      <c r="E264" s="213"/>
      <c r="F264" s="213"/>
      <c r="G264" s="213"/>
      <c r="H264" s="213"/>
      <c r="I264" s="213"/>
      <c r="J264" s="213"/>
      <c r="K264" s="213"/>
      <c r="L264" s="213"/>
      <c r="M264" s="213"/>
    </row>
    <row r="265" spans="1:15" s="6" customFormat="1" ht="20.25" customHeight="1">
      <c r="A265" s="96"/>
      <c r="B265" s="7"/>
      <c r="C265" s="24" t="s">
        <v>1</v>
      </c>
      <c r="D265" s="210">
        <v>8400</v>
      </c>
      <c r="E265" s="210"/>
      <c r="F265" s="159" t="s">
        <v>49</v>
      </c>
      <c r="G265" s="159"/>
      <c r="H265" s="159"/>
      <c r="I265" s="175">
        <v>1213.58</v>
      </c>
      <c r="J265" s="175"/>
      <c r="K265" s="26"/>
      <c r="L265" s="209" t="s">
        <v>111</v>
      </c>
      <c r="M265" s="209"/>
      <c r="N265" s="36" t="s">
        <v>2</v>
      </c>
      <c r="O265" s="37">
        <f>D265*I265/100</f>
        <v>101940.72</v>
      </c>
    </row>
    <row r="266" spans="1:15" ht="44.25" customHeight="1">
      <c r="A266" s="96">
        <v>12</v>
      </c>
      <c r="B266" s="162" t="s">
        <v>71</v>
      </c>
      <c r="C266" s="162"/>
      <c r="D266" s="162"/>
      <c r="E266" s="162"/>
      <c r="F266" s="162"/>
      <c r="G266" s="162"/>
      <c r="H266" s="162"/>
      <c r="I266" s="162"/>
      <c r="J266" s="162"/>
      <c r="K266" s="162"/>
      <c r="L266" s="162"/>
      <c r="M266" s="162"/>
    </row>
    <row r="267" spans="1:15" s="6" customFormat="1" ht="15.75">
      <c r="A267" s="96"/>
      <c r="C267" s="24" t="s">
        <v>1</v>
      </c>
      <c r="D267" s="210">
        <v>60</v>
      </c>
      <c r="E267" s="210"/>
      <c r="F267" s="159" t="s">
        <v>49</v>
      </c>
      <c r="G267" s="159"/>
      <c r="H267" s="159"/>
      <c r="I267" s="175">
        <v>726.72</v>
      </c>
      <c r="J267" s="175"/>
      <c r="K267" s="26"/>
      <c r="L267" s="209" t="s">
        <v>111</v>
      </c>
      <c r="M267" s="209"/>
      <c r="N267" s="36" t="s">
        <v>2</v>
      </c>
      <c r="O267" s="37">
        <f>D267*I267</f>
        <v>43603.200000000004</v>
      </c>
    </row>
    <row r="268" spans="1:15" ht="42.75" customHeight="1">
      <c r="A268" s="96">
        <v>13</v>
      </c>
      <c r="B268" s="162" t="s">
        <v>76</v>
      </c>
      <c r="C268" s="162"/>
      <c r="D268" s="162"/>
      <c r="E268" s="162"/>
      <c r="F268" s="162"/>
      <c r="G268" s="162"/>
      <c r="H268" s="162"/>
      <c r="I268" s="162"/>
      <c r="J268" s="162"/>
      <c r="K268" s="162"/>
      <c r="L268" s="162"/>
      <c r="M268" s="162"/>
    </row>
    <row r="269" spans="1:15" s="6" customFormat="1" ht="15.75">
      <c r="A269" s="96"/>
      <c r="C269" s="24" t="s">
        <v>1</v>
      </c>
      <c r="D269" s="210">
        <v>120</v>
      </c>
      <c r="E269" s="210"/>
      <c r="F269" s="159" t="s">
        <v>49</v>
      </c>
      <c r="G269" s="159"/>
      <c r="H269" s="159"/>
      <c r="I269" s="175">
        <v>2116.41</v>
      </c>
      <c r="J269" s="175"/>
      <c r="K269" s="26"/>
      <c r="L269" s="209" t="s">
        <v>111</v>
      </c>
      <c r="M269" s="209"/>
      <c r="N269" s="36" t="s">
        <v>2</v>
      </c>
      <c r="O269" s="37">
        <f>D269*I269/100</f>
        <v>2539.692</v>
      </c>
    </row>
    <row r="270" spans="1:15">
      <c r="A270" s="96">
        <v>14</v>
      </c>
      <c r="B270" s="213" t="s">
        <v>8</v>
      </c>
      <c r="C270" s="213"/>
      <c r="D270" s="213"/>
      <c r="E270" s="213"/>
      <c r="F270" s="213"/>
      <c r="G270" s="213"/>
      <c r="H270" s="213"/>
      <c r="I270" s="213"/>
      <c r="J270" s="213"/>
      <c r="K270" s="6"/>
      <c r="L270" s="6"/>
      <c r="M270" s="6"/>
    </row>
    <row r="271" spans="1:15" s="6" customFormat="1" ht="15.75">
      <c r="C271" s="24" t="s">
        <v>1</v>
      </c>
      <c r="D271" s="210">
        <v>11283</v>
      </c>
      <c r="E271" s="210"/>
      <c r="F271" s="159" t="s">
        <v>49</v>
      </c>
      <c r="G271" s="159"/>
      <c r="H271" s="159"/>
      <c r="I271" s="175">
        <v>425.84</v>
      </c>
      <c r="J271" s="175"/>
      <c r="K271" s="26"/>
      <c r="L271" s="209" t="s">
        <v>111</v>
      </c>
      <c r="M271" s="209"/>
      <c r="N271" s="36" t="s">
        <v>2</v>
      </c>
      <c r="O271" s="37">
        <f>D271*I271/100</f>
        <v>48047.527199999997</v>
      </c>
    </row>
    <row r="272" spans="1:15">
      <c r="A272" s="6">
        <v>15</v>
      </c>
      <c r="B272" s="166" t="s">
        <v>77</v>
      </c>
      <c r="C272" s="166"/>
      <c r="D272" s="166"/>
      <c r="E272" s="166"/>
      <c r="F272" s="166"/>
      <c r="G272" s="166"/>
      <c r="H272" s="166"/>
      <c r="I272" s="166"/>
      <c r="J272" s="166"/>
      <c r="K272" s="6"/>
      <c r="L272" s="6"/>
      <c r="M272" s="6"/>
    </row>
    <row r="273" spans="2:15" s="6" customFormat="1" ht="15.75">
      <c r="C273" s="24" t="s">
        <v>1</v>
      </c>
      <c r="D273" s="210">
        <v>11283</v>
      </c>
      <c r="E273" s="210"/>
      <c r="F273" s="159" t="s">
        <v>49</v>
      </c>
      <c r="G273" s="159"/>
      <c r="H273" s="159"/>
      <c r="I273" s="175">
        <v>859.9</v>
      </c>
      <c r="J273" s="175"/>
      <c r="K273" s="26"/>
      <c r="L273" s="209" t="s">
        <v>111</v>
      </c>
      <c r="M273" s="209"/>
      <c r="N273" s="38" t="s">
        <v>2</v>
      </c>
      <c r="O273" s="39">
        <f>D273*I273/100</f>
        <v>97022.516999999993</v>
      </c>
    </row>
    <row r="274" spans="2:15">
      <c r="N274" s="36" t="s">
        <v>2</v>
      </c>
      <c r="O274" s="33">
        <f>SUM(O245:O273)</f>
        <v>2558639.7313000006</v>
      </c>
    </row>
    <row r="276" spans="2:15" ht="15.75" thickBot="1">
      <c r="B276" s="6"/>
      <c r="C276" s="6"/>
      <c r="D276" s="6"/>
      <c r="E276" s="6"/>
      <c r="F276" s="204" t="s">
        <v>171</v>
      </c>
      <c r="G276" s="204"/>
      <c r="H276" s="204"/>
      <c r="I276" s="204"/>
      <c r="J276" s="204"/>
      <c r="K276" s="4"/>
      <c r="L276" s="33"/>
      <c r="M276" s="6"/>
    </row>
    <row r="277" spans="2:15" ht="15.75" customHeight="1" thickBot="1">
      <c r="B277" s="128" t="s">
        <v>148</v>
      </c>
      <c r="C277" s="200" t="s">
        <v>172</v>
      </c>
      <c r="D277" s="200"/>
      <c r="E277" s="200"/>
      <c r="F277" s="205" t="s">
        <v>173</v>
      </c>
      <c r="G277" s="205"/>
      <c r="H277" s="205"/>
      <c r="I277" s="206" t="s">
        <v>174</v>
      </c>
      <c r="J277" s="207"/>
      <c r="K277" s="207"/>
      <c r="L277" s="208"/>
      <c r="M277" s="201" t="s">
        <v>175</v>
      </c>
      <c r="N277" s="202"/>
      <c r="O277" s="203"/>
    </row>
    <row r="278" spans="2:15" ht="15.75">
      <c r="B278" s="127">
        <v>1</v>
      </c>
      <c r="C278" s="185" t="s">
        <v>92</v>
      </c>
      <c r="D278" s="186"/>
      <c r="E278" s="187"/>
      <c r="F278" s="179">
        <v>902191</v>
      </c>
      <c r="G278" s="180"/>
      <c r="H278" s="181"/>
      <c r="I278" s="169"/>
      <c r="J278" s="170"/>
      <c r="K278" s="170"/>
      <c r="L278" s="171"/>
      <c r="M278" s="179">
        <f>O19</f>
        <v>902191.13800000015</v>
      </c>
      <c r="N278" s="180"/>
      <c r="O278" s="181"/>
    </row>
    <row r="279" spans="2:15" ht="15.75">
      <c r="B279" s="127">
        <v>2</v>
      </c>
      <c r="C279" s="188" t="s">
        <v>93</v>
      </c>
      <c r="D279" s="189"/>
      <c r="E279" s="190"/>
      <c r="F279" s="182">
        <v>3529385</v>
      </c>
      <c r="G279" s="183"/>
      <c r="H279" s="184"/>
      <c r="I279" s="172"/>
      <c r="J279" s="173"/>
      <c r="K279" s="173"/>
      <c r="L279" s="174"/>
      <c r="M279" s="182">
        <f>O56</f>
        <v>3529385</v>
      </c>
      <c r="N279" s="183"/>
      <c r="O279" s="184"/>
    </row>
    <row r="280" spans="2:15" ht="15.75">
      <c r="B280" s="127">
        <v>3</v>
      </c>
      <c r="C280" s="191" t="s">
        <v>35</v>
      </c>
      <c r="D280" s="192"/>
      <c r="E280" s="193"/>
      <c r="F280" s="182">
        <v>3490943</v>
      </c>
      <c r="G280" s="183"/>
      <c r="H280" s="184"/>
      <c r="I280" s="172"/>
      <c r="J280" s="173"/>
      <c r="K280" s="173"/>
      <c r="L280" s="174"/>
      <c r="M280" s="182">
        <f>O81</f>
        <v>3490943.3301309994</v>
      </c>
      <c r="N280" s="183"/>
      <c r="O280" s="184"/>
    </row>
    <row r="281" spans="2:15" ht="15.75">
      <c r="B281" s="127">
        <v>4</v>
      </c>
      <c r="C281" s="191" t="s">
        <v>94</v>
      </c>
      <c r="D281" s="192"/>
      <c r="E281" s="193"/>
      <c r="F281" s="182">
        <v>32512286</v>
      </c>
      <c r="G281" s="183"/>
      <c r="H281" s="184"/>
      <c r="I281" s="172"/>
      <c r="J281" s="173"/>
      <c r="K281" s="173"/>
      <c r="L281" s="174"/>
      <c r="M281" s="182">
        <f>O106</f>
        <v>32512285.5</v>
      </c>
      <c r="N281" s="183"/>
      <c r="O281" s="184"/>
    </row>
    <row r="282" spans="2:15" s="6" customFormat="1" ht="15.75">
      <c r="B282" s="127">
        <v>5</v>
      </c>
      <c r="C282" s="191" t="s">
        <v>95</v>
      </c>
      <c r="D282" s="192"/>
      <c r="E282" s="193"/>
      <c r="F282" s="182">
        <v>984547</v>
      </c>
      <c r="G282" s="183"/>
      <c r="H282" s="184"/>
      <c r="I282" s="172"/>
      <c r="J282" s="173"/>
      <c r="K282" s="173"/>
      <c r="L282" s="174"/>
      <c r="M282" s="182">
        <v>984547</v>
      </c>
      <c r="N282" s="183"/>
      <c r="O282" s="184"/>
    </row>
    <row r="283" spans="2:15" s="6" customFormat="1" ht="15.75">
      <c r="B283" s="127">
        <v>6</v>
      </c>
      <c r="C283" s="191" t="s">
        <v>150</v>
      </c>
      <c r="D283" s="192"/>
      <c r="E283" s="193"/>
      <c r="F283" s="182">
        <v>60600</v>
      </c>
      <c r="G283" s="183"/>
      <c r="H283" s="184"/>
      <c r="I283" s="172"/>
      <c r="J283" s="173"/>
      <c r="K283" s="173"/>
      <c r="L283" s="174"/>
      <c r="M283" s="182">
        <f>O110</f>
        <v>60600</v>
      </c>
      <c r="N283" s="183"/>
      <c r="O283" s="184"/>
    </row>
    <row r="284" spans="2:15" s="6" customFormat="1" ht="15.75">
      <c r="B284" s="127">
        <v>7</v>
      </c>
      <c r="C284" s="88" t="s">
        <v>96</v>
      </c>
      <c r="D284" s="126"/>
      <c r="E284" s="126"/>
      <c r="F284" s="182">
        <v>5192287</v>
      </c>
      <c r="G284" s="183"/>
      <c r="H284" s="184"/>
      <c r="I284" s="172"/>
      <c r="J284" s="173"/>
      <c r="K284" s="173"/>
      <c r="L284" s="174"/>
      <c r="M284" s="182">
        <f>O137</f>
        <v>5192287.2</v>
      </c>
      <c r="N284" s="183"/>
      <c r="O284" s="184"/>
    </row>
    <row r="285" spans="2:15" ht="18.75" customHeight="1">
      <c r="B285" s="127">
        <v>8</v>
      </c>
      <c r="C285" s="88" t="s">
        <v>97</v>
      </c>
      <c r="D285" s="126"/>
      <c r="E285" s="126"/>
      <c r="F285" s="182">
        <v>25503156</v>
      </c>
      <c r="G285" s="183"/>
      <c r="H285" s="184"/>
      <c r="I285" s="172"/>
      <c r="J285" s="173"/>
      <c r="K285" s="173"/>
      <c r="L285" s="174"/>
      <c r="M285" s="182">
        <f>O242</f>
        <v>25503156.280000001</v>
      </c>
      <c r="N285" s="183"/>
      <c r="O285" s="184"/>
    </row>
    <row r="286" spans="2:15" ht="18.75" customHeight="1">
      <c r="B286" s="127">
        <v>9</v>
      </c>
      <c r="C286" s="88" t="s">
        <v>144</v>
      </c>
      <c r="D286" s="126"/>
      <c r="E286" s="126"/>
      <c r="F286" s="182">
        <v>2558640</v>
      </c>
      <c r="G286" s="183"/>
      <c r="H286" s="184"/>
      <c r="I286" s="172"/>
      <c r="J286" s="173"/>
      <c r="K286" s="173"/>
      <c r="L286" s="174"/>
      <c r="M286" s="182">
        <f>O274</f>
        <v>2558639.7313000006</v>
      </c>
      <c r="N286" s="183"/>
      <c r="O286" s="184"/>
    </row>
    <row r="287" spans="2:15" ht="18.75" customHeight="1">
      <c r="B287" s="127"/>
      <c r="C287" s="227" t="s">
        <v>14</v>
      </c>
      <c r="D287" s="228"/>
      <c r="E287" s="229"/>
      <c r="F287" s="176">
        <f>SUM(F278:F286)</f>
        <v>74734035</v>
      </c>
      <c r="G287" s="177"/>
      <c r="H287" s="178"/>
      <c r="I287" s="172"/>
      <c r="J287" s="173"/>
      <c r="K287" s="173"/>
      <c r="L287" s="174"/>
      <c r="M287" s="176">
        <f>SUM(M278:M286)</f>
        <v>74734035.179430991</v>
      </c>
      <c r="N287" s="177"/>
      <c r="O287" s="178"/>
    </row>
    <row r="288" spans="2:15" ht="15.75">
      <c r="B288" s="106"/>
      <c r="C288" s="106"/>
      <c r="D288" s="175"/>
      <c r="E288" s="175"/>
      <c r="F288" s="196"/>
      <c r="G288" s="197"/>
      <c r="H288" s="198"/>
      <c r="I288" s="198"/>
      <c r="J288" s="194"/>
      <c r="K288" s="194"/>
      <c r="L288" s="194"/>
      <c r="M288" s="6"/>
    </row>
    <row r="289" spans="2:14" ht="15.75">
      <c r="B289" s="106"/>
      <c r="C289" s="106"/>
      <c r="D289" s="106"/>
      <c r="E289" s="106"/>
      <c r="F289" s="124"/>
      <c r="G289" s="119"/>
      <c r="H289" s="101"/>
      <c r="I289" s="101"/>
      <c r="J289" s="125"/>
      <c r="K289" s="101"/>
      <c r="L289" s="6"/>
      <c r="M289" s="6"/>
    </row>
    <row r="290" spans="2:14" ht="17.25" customHeight="1">
      <c r="B290" s="195" t="s">
        <v>176</v>
      </c>
      <c r="C290" s="195"/>
      <c r="D290" s="195"/>
      <c r="E290" s="195"/>
      <c r="F290" s="195"/>
      <c r="G290" s="6"/>
      <c r="H290" s="6"/>
      <c r="I290" s="6"/>
      <c r="J290" s="6"/>
      <c r="K290" s="6"/>
      <c r="L290" s="6"/>
      <c r="M290" s="6"/>
    </row>
    <row r="291" spans="2:14" ht="33.75" customHeight="1">
      <c r="B291" s="96">
        <v>1</v>
      </c>
      <c r="C291" s="199" t="s">
        <v>177</v>
      </c>
      <c r="D291" s="199"/>
      <c r="E291" s="199"/>
      <c r="F291" s="199"/>
      <c r="G291" s="199"/>
      <c r="H291" s="199"/>
      <c r="I291" s="199"/>
      <c r="J291" s="199"/>
      <c r="K291" s="199"/>
      <c r="L291" s="199"/>
      <c r="M291" s="199"/>
      <c r="N291" s="199"/>
    </row>
    <row r="292" spans="2:14" ht="26.25" customHeight="1">
      <c r="B292" s="96">
        <v>2</v>
      </c>
      <c r="C292" s="199" t="s">
        <v>178</v>
      </c>
      <c r="D292" s="199"/>
      <c r="E292" s="199"/>
      <c r="F292" s="199"/>
      <c r="G292" s="199"/>
      <c r="H292" s="199"/>
      <c r="I292" s="199"/>
      <c r="J292" s="199"/>
      <c r="K292" s="199"/>
      <c r="L292" s="199"/>
      <c r="M292" s="199"/>
      <c r="N292" s="199"/>
    </row>
    <row r="293" spans="2:14" ht="35.25" customHeight="1">
      <c r="B293" s="96">
        <v>3</v>
      </c>
      <c r="C293" s="199" t="s">
        <v>179</v>
      </c>
      <c r="D293" s="199"/>
      <c r="E293" s="199"/>
      <c r="F293" s="199"/>
      <c r="G293" s="199"/>
      <c r="H293" s="199"/>
      <c r="I293" s="199"/>
      <c r="J293" s="199"/>
      <c r="K293" s="199"/>
      <c r="L293" s="199"/>
      <c r="M293" s="199"/>
      <c r="N293" s="199"/>
    </row>
    <row r="294" spans="2:14">
      <c r="B294" s="6"/>
      <c r="C294" s="6"/>
      <c r="D294" s="6"/>
      <c r="E294" s="6"/>
      <c r="F294" s="6"/>
      <c r="G294" s="6"/>
      <c r="H294" s="6"/>
      <c r="I294" s="6"/>
      <c r="J294" s="6"/>
      <c r="K294" s="6"/>
      <c r="L294" s="6"/>
      <c r="M294" s="6"/>
    </row>
    <row r="295" spans="2:14">
      <c r="B295" s="6"/>
      <c r="C295" s="6"/>
      <c r="D295" s="6"/>
      <c r="E295" s="6"/>
      <c r="F295" s="6"/>
      <c r="G295" s="6"/>
      <c r="H295" s="6"/>
      <c r="I295" s="6"/>
      <c r="J295" s="6"/>
      <c r="K295" s="6"/>
      <c r="L295" s="6"/>
      <c r="M295" s="6"/>
    </row>
    <row r="296" spans="2:14">
      <c r="B296" s="6"/>
      <c r="C296" s="6"/>
      <c r="D296" s="6"/>
      <c r="E296" s="6"/>
      <c r="F296" s="6"/>
      <c r="G296" s="6"/>
      <c r="H296" s="6"/>
      <c r="I296" s="6"/>
      <c r="J296" s="6"/>
      <c r="K296" s="6"/>
      <c r="L296" s="6"/>
      <c r="M296" s="6"/>
    </row>
    <row r="297" spans="2:14">
      <c r="B297" s="6"/>
      <c r="C297" s="167" t="s">
        <v>180</v>
      </c>
      <c r="D297" s="167"/>
      <c r="E297" s="167"/>
      <c r="F297" s="6"/>
      <c r="G297" s="167" t="s">
        <v>181</v>
      </c>
      <c r="H297" s="167"/>
      <c r="I297" s="167"/>
      <c r="J297" s="167"/>
      <c r="K297" s="167"/>
      <c r="L297" s="167"/>
      <c r="M297" s="167"/>
      <c r="N297" s="167"/>
    </row>
    <row r="298" spans="2:14">
      <c r="B298" s="6"/>
      <c r="C298" s="6"/>
      <c r="D298" s="6"/>
      <c r="E298" s="6"/>
      <c r="F298" s="6"/>
      <c r="G298" s="167" t="s">
        <v>182</v>
      </c>
      <c r="H298" s="167"/>
      <c r="I298" s="167"/>
      <c r="J298" s="167"/>
      <c r="K298" s="167"/>
      <c r="L298" s="167"/>
      <c r="M298" s="167"/>
      <c r="N298" s="167"/>
    </row>
    <row r="299" spans="2:14">
      <c r="B299" s="6"/>
      <c r="C299" s="6"/>
      <c r="D299" s="6"/>
      <c r="E299" s="6"/>
      <c r="F299" s="6"/>
      <c r="G299" s="167" t="s">
        <v>183</v>
      </c>
      <c r="H299" s="167"/>
      <c r="I299" s="167"/>
      <c r="J299" s="167"/>
      <c r="K299" s="167"/>
      <c r="L299" s="167"/>
      <c r="M299" s="167"/>
      <c r="N299" s="167"/>
    </row>
    <row r="300" spans="2:14">
      <c r="B300" s="6"/>
      <c r="C300" s="6"/>
      <c r="D300" s="6"/>
      <c r="E300" s="6"/>
      <c r="F300" s="6"/>
      <c r="G300" s="6"/>
      <c r="H300" s="6"/>
      <c r="I300" s="6"/>
      <c r="J300" s="6"/>
      <c r="K300" s="6"/>
      <c r="L300" s="6"/>
      <c r="M300" s="6"/>
    </row>
  </sheetData>
  <mergeCells count="607">
    <mergeCell ref="C293:N293"/>
    <mergeCell ref="G297:N297"/>
    <mergeCell ref="G298:N298"/>
    <mergeCell ref="B112:N112"/>
    <mergeCell ref="B114:N114"/>
    <mergeCell ref="B117:M117"/>
    <mergeCell ref="B120:M120"/>
    <mergeCell ref="B123:M123"/>
    <mergeCell ref="G299:N299"/>
    <mergeCell ref="B138:L138"/>
    <mergeCell ref="B139:M139"/>
    <mergeCell ref="B141:M141"/>
    <mergeCell ref="B143:M143"/>
    <mergeCell ref="B145:M145"/>
    <mergeCell ref="B158:H158"/>
    <mergeCell ref="B218:M218"/>
    <mergeCell ref="B244:M244"/>
    <mergeCell ref="B246:M246"/>
    <mergeCell ref="B220:D220"/>
    <mergeCell ref="B235:D235"/>
    <mergeCell ref="D241:E241"/>
    <mergeCell ref="F241:H241"/>
    <mergeCell ref="I241:J241"/>
    <mergeCell ref="D234:E234"/>
    <mergeCell ref="F234:H234"/>
    <mergeCell ref="I234:J234"/>
    <mergeCell ref="D228:E228"/>
    <mergeCell ref="L241:M241"/>
    <mergeCell ref="D239:E239"/>
    <mergeCell ref="F239:H239"/>
    <mergeCell ref="I239:J239"/>
    <mergeCell ref="L239:M239"/>
    <mergeCell ref="B2:M2"/>
    <mergeCell ref="B60:M60"/>
    <mergeCell ref="B49:M49"/>
    <mergeCell ref="B86:N86"/>
    <mergeCell ref="B89:N89"/>
    <mergeCell ref="B92:N92"/>
    <mergeCell ref="B104:N104"/>
    <mergeCell ref="L151:M151"/>
    <mergeCell ref="C287:E287"/>
    <mergeCell ref="B268:M268"/>
    <mergeCell ref="B266:M266"/>
    <mergeCell ref="B4:M4"/>
    <mergeCell ref="B6:M6"/>
    <mergeCell ref="B11:M11"/>
    <mergeCell ref="B13:M13"/>
    <mergeCell ref="B15:M15"/>
    <mergeCell ref="B17:M17"/>
    <mergeCell ref="B108:N108"/>
    <mergeCell ref="B65:N65"/>
    <mergeCell ref="D66:E66"/>
    <mergeCell ref="F66:H66"/>
    <mergeCell ref="I66:J66"/>
    <mergeCell ref="L66:M66"/>
    <mergeCell ref="B82:N82"/>
    <mergeCell ref="D28:E28"/>
    <mergeCell ref="F28:H28"/>
    <mergeCell ref="I28:J28"/>
    <mergeCell ref="L28:M28"/>
    <mergeCell ref="D42:E42"/>
    <mergeCell ref="F42:H42"/>
    <mergeCell ref="I42:J42"/>
    <mergeCell ref="L42:M42"/>
    <mergeCell ref="B31:M31"/>
    <mergeCell ref="F32:H32"/>
    <mergeCell ref="B37:N37"/>
    <mergeCell ref="D38:E38"/>
    <mergeCell ref="F38:H38"/>
    <mergeCell ref="I38:J38"/>
    <mergeCell ref="L38:M38"/>
    <mergeCell ref="B39:N39"/>
    <mergeCell ref="D40:E40"/>
    <mergeCell ref="F40:H40"/>
    <mergeCell ref="I40:J40"/>
    <mergeCell ref="A20:H20"/>
    <mergeCell ref="B33:N33"/>
    <mergeCell ref="D34:E34"/>
    <mergeCell ref="F34:H34"/>
    <mergeCell ref="I34:J34"/>
    <mergeCell ref="L34:M34"/>
    <mergeCell ref="B29:N29"/>
    <mergeCell ref="D30:E30"/>
    <mergeCell ref="F30:H30"/>
    <mergeCell ref="I30:J30"/>
    <mergeCell ref="L30:M30"/>
    <mergeCell ref="B21:N21"/>
    <mergeCell ref="D22:E22"/>
    <mergeCell ref="F22:H22"/>
    <mergeCell ref="I22:J22"/>
    <mergeCell ref="L22:M22"/>
    <mergeCell ref="I32:J32"/>
    <mergeCell ref="L32:M32"/>
    <mergeCell ref="D32:E32"/>
    <mergeCell ref="B23:N23"/>
    <mergeCell ref="D24:E24"/>
    <mergeCell ref="F24:H24"/>
    <mergeCell ref="I24:J24"/>
    <mergeCell ref="L24:M24"/>
    <mergeCell ref="L46:M46"/>
    <mergeCell ref="B35:N35"/>
    <mergeCell ref="D36:E36"/>
    <mergeCell ref="L43:M43"/>
    <mergeCell ref="B41:N41"/>
    <mergeCell ref="B44:J44"/>
    <mergeCell ref="B45:N45"/>
    <mergeCell ref="D43:E43"/>
    <mergeCell ref="F43:H43"/>
    <mergeCell ref="F36:H36"/>
    <mergeCell ref="I36:J36"/>
    <mergeCell ref="L36:M36"/>
    <mergeCell ref="L40:M40"/>
    <mergeCell ref="I43:J43"/>
    <mergeCell ref="B25:N25"/>
    <mergeCell ref="B27:N27"/>
    <mergeCell ref="D26:E26"/>
    <mergeCell ref="F26:H26"/>
    <mergeCell ref="I26:J26"/>
    <mergeCell ref="L26:M26"/>
    <mergeCell ref="D53:E53"/>
    <mergeCell ref="F53:H53"/>
    <mergeCell ref="I53:J53"/>
    <mergeCell ref="L53:M53"/>
    <mergeCell ref="D48:E48"/>
    <mergeCell ref="F48:H48"/>
    <mergeCell ref="I48:J48"/>
    <mergeCell ref="L48:M48"/>
    <mergeCell ref="B50:D50"/>
    <mergeCell ref="D51:E51"/>
    <mergeCell ref="F51:H51"/>
    <mergeCell ref="I51:J51"/>
    <mergeCell ref="L51:M51"/>
    <mergeCell ref="B52:D52"/>
    <mergeCell ref="B47:N47"/>
    <mergeCell ref="D46:E46"/>
    <mergeCell ref="F46:H46"/>
    <mergeCell ref="I46:J46"/>
    <mergeCell ref="D55:E55"/>
    <mergeCell ref="F55:H55"/>
    <mergeCell ref="I55:J55"/>
    <mergeCell ref="L55:M55"/>
    <mergeCell ref="B54:N54"/>
    <mergeCell ref="B58:N58"/>
    <mergeCell ref="D59:E59"/>
    <mergeCell ref="F59:H59"/>
    <mergeCell ref="I59:J59"/>
    <mergeCell ref="L59:M59"/>
    <mergeCell ref="D62:E62"/>
    <mergeCell ref="F62:H62"/>
    <mergeCell ref="I62:J62"/>
    <mergeCell ref="L62:M62"/>
    <mergeCell ref="B63:N63"/>
    <mergeCell ref="D64:E64"/>
    <mergeCell ref="F64:H64"/>
    <mergeCell ref="I64:J64"/>
    <mergeCell ref="L64:M64"/>
    <mergeCell ref="B67:N67"/>
    <mergeCell ref="D68:E68"/>
    <mergeCell ref="F68:H68"/>
    <mergeCell ref="I68:J68"/>
    <mergeCell ref="L68:M68"/>
    <mergeCell ref="B69:M69"/>
    <mergeCell ref="D70:E70"/>
    <mergeCell ref="F70:H70"/>
    <mergeCell ref="I70:J70"/>
    <mergeCell ref="L70:M70"/>
    <mergeCell ref="L85:M85"/>
    <mergeCell ref="B71:N71"/>
    <mergeCell ref="D72:E72"/>
    <mergeCell ref="F72:H72"/>
    <mergeCell ref="I72:J72"/>
    <mergeCell ref="L72:M72"/>
    <mergeCell ref="B73:N73"/>
    <mergeCell ref="D74:E74"/>
    <mergeCell ref="F74:H74"/>
    <mergeCell ref="I74:J74"/>
    <mergeCell ref="L74:M74"/>
    <mergeCell ref="F105:H105"/>
    <mergeCell ref="I105:J105"/>
    <mergeCell ref="B75:N75"/>
    <mergeCell ref="D76:E76"/>
    <mergeCell ref="F76:H76"/>
    <mergeCell ref="I76:J76"/>
    <mergeCell ref="L76:M76"/>
    <mergeCell ref="B77:N77"/>
    <mergeCell ref="D78:E78"/>
    <mergeCell ref="F78:H78"/>
    <mergeCell ref="I78:J78"/>
    <mergeCell ref="L78:M78"/>
    <mergeCell ref="D80:E80"/>
    <mergeCell ref="F80:H80"/>
    <mergeCell ref="I80:J80"/>
    <mergeCell ref="L80:M80"/>
    <mergeCell ref="B79:M79"/>
    <mergeCell ref="D88:E88"/>
    <mergeCell ref="F88:H88"/>
    <mergeCell ref="I88:J88"/>
    <mergeCell ref="L88:M88"/>
    <mergeCell ref="D85:E85"/>
    <mergeCell ref="F85:H85"/>
    <mergeCell ref="I85:J85"/>
    <mergeCell ref="B106:I106"/>
    <mergeCell ref="D97:E97"/>
    <mergeCell ref="F97:H97"/>
    <mergeCell ref="I97:J97"/>
    <mergeCell ref="L97:M97"/>
    <mergeCell ref="B95:I95"/>
    <mergeCell ref="I91:J91"/>
    <mergeCell ref="L91:M91"/>
    <mergeCell ref="D94:E94"/>
    <mergeCell ref="F94:H94"/>
    <mergeCell ref="I94:J94"/>
    <mergeCell ref="L94:M94"/>
    <mergeCell ref="D91:E91"/>
    <mergeCell ref="F91:H91"/>
    <mergeCell ref="L105:M105"/>
    <mergeCell ref="D103:E103"/>
    <mergeCell ref="F103:H103"/>
    <mergeCell ref="I103:J103"/>
    <mergeCell ref="L103:M103"/>
    <mergeCell ref="D100:E100"/>
    <mergeCell ref="F100:H100"/>
    <mergeCell ref="I100:J100"/>
    <mergeCell ref="L100:M100"/>
    <mergeCell ref="D105:E105"/>
    <mergeCell ref="D133:E133"/>
    <mergeCell ref="F133:H133"/>
    <mergeCell ref="I133:J133"/>
    <mergeCell ref="D125:E125"/>
    <mergeCell ref="F125:H125"/>
    <mergeCell ref="I125:J125"/>
    <mergeCell ref="D116:E116"/>
    <mergeCell ref="F116:H116"/>
    <mergeCell ref="I116:J116"/>
    <mergeCell ref="B126:M126"/>
    <mergeCell ref="B128:M128"/>
    <mergeCell ref="B131:M131"/>
    <mergeCell ref="C137:D137"/>
    <mergeCell ref="E137:G137"/>
    <mergeCell ref="H137:I137"/>
    <mergeCell ref="K137:L137"/>
    <mergeCell ref="D136:E136"/>
    <mergeCell ref="F136:H136"/>
    <mergeCell ref="I136:J136"/>
    <mergeCell ref="L136:M136"/>
    <mergeCell ref="B134:M134"/>
    <mergeCell ref="I127:J127"/>
    <mergeCell ref="L127:M127"/>
    <mergeCell ref="B107:F107"/>
    <mergeCell ref="D109:E109"/>
    <mergeCell ref="F109:H109"/>
    <mergeCell ref="I109:J109"/>
    <mergeCell ref="L109:M109"/>
    <mergeCell ref="B111:G111"/>
    <mergeCell ref="L116:M116"/>
    <mergeCell ref="D113:E113"/>
    <mergeCell ref="F113:H113"/>
    <mergeCell ref="I113:J113"/>
    <mergeCell ref="L113:M113"/>
    <mergeCell ref="D140:E140"/>
    <mergeCell ref="F140:H140"/>
    <mergeCell ref="I140:J140"/>
    <mergeCell ref="L140:M140"/>
    <mergeCell ref="L125:M125"/>
    <mergeCell ref="D122:E122"/>
    <mergeCell ref="F122:H122"/>
    <mergeCell ref="I122:J122"/>
    <mergeCell ref="L122:M122"/>
    <mergeCell ref="D119:E119"/>
    <mergeCell ref="F119:H119"/>
    <mergeCell ref="I119:J119"/>
    <mergeCell ref="L119:M119"/>
    <mergeCell ref="L133:M133"/>
    <mergeCell ref="D130:E130"/>
    <mergeCell ref="F130:H130"/>
    <mergeCell ref="I130:J130"/>
    <mergeCell ref="L130:M130"/>
    <mergeCell ref="D127:E127"/>
    <mergeCell ref="F127:H127"/>
    <mergeCell ref="D237:E237"/>
    <mergeCell ref="F237:H237"/>
    <mergeCell ref="I237:J237"/>
    <mergeCell ref="L237:M237"/>
    <mergeCell ref="L234:M234"/>
    <mergeCell ref="D232:E232"/>
    <mergeCell ref="F232:H232"/>
    <mergeCell ref="I232:J232"/>
    <mergeCell ref="L232:M232"/>
    <mergeCell ref="D230:E230"/>
    <mergeCell ref="F230:H230"/>
    <mergeCell ref="I230:J230"/>
    <mergeCell ref="L230:M230"/>
    <mergeCell ref="L228:M228"/>
    <mergeCell ref="D226:E226"/>
    <mergeCell ref="F226:H226"/>
    <mergeCell ref="I226:J226"/>
    <mergeCell ref="L226:M226"/>
    <mergeCell ref="D224:E224"/>
    <mergeCell ref="F224:H224"/>
    <mergeCell ref="I224:J224"/>
    <mergeCell ref="L224:M224"/>
    <mergeCell ref="F228:H228"/>
    <mergeCell ref="I228:J228"/>
    <mergeCell ref="L222:M222"/>
    <mergeCell ref="D219:E219"/>
    <mergeCell ref="F219:H219"/>
    <mergeCell ref="I219:J219"/>
    <mergeCell ref="L219:M219"/>
    <mergeCell ref="D217:E217"/>
    <mergeCell ref="F217:H217"/>
    <mergeCell ref="I217:J217"/>
    <mergeCell ref="L217:M217"/>
    <mergeCell ref="D222:E222"/>
    <mergeCell ref="F222:H222"/>
    <mergeCell ref="I222:J222"/>
    <mergeCell ref="L215:M215"/>
    <mergeCell ref="D213:E213"/>
    <mergeCell ref="F213:H213"/>
    <mergeCell ref="I213:J213"/>
    <mergeCell ref="L213:M213"/>
    <mergeCell ref="D211:E211"/>
    <mergeCell ref="F211:H211"/>
    <mergeCell ref="I211:J211"/>
    <mergeCell ref="L211:M211"/>
    <mergeCell ref="D215:E215"/>
    <mergeCell ref="F215:H215"/>
    <mergeCell ref="I215:J215"/>
    <mergeCell ref="L209:M209"/>
    <mergeCell ref="D207:E207"/>
    <mergeCell ref="F207:H207"/>
    <mergeCell ref="I207:J207"/>
    <mergeCell ref="L207:M207"/>
    <mergeCell ref="D205:E205"/>
    <mergeCell ref="F205:H205"/>
    <mergeCell ref="I205:J205"/>
    <mergeCell ref="L205:M205"/>
    <mergeCell ref="D209:E209"/>
    <mergeCell ref="F209:H209"/>
    <mergeCell ref="I209:J209"/>
    <mergeCell ref="D203:E203"/>
    <mergeCell ref="F203:H203"/>
    <mergeCell ref="I203:J203"/>
    <mergeCell ref="L203:M203"/>
    <mergeCell ref="D201:E201"/>
    <mergeCell ref="F201:H201"/>
    <mergeCell ref="I201:J201"/>
    <mergeCell ref="L201:M201"/>
    <mergeCell ref="D199:E199"/>
    <mergeCell ref="F199:H199"/>
    <mergeCell ref="I199:J199"/>
    <mergeCell ref="L199:M199"/>
    <mergeCell ref="D197:E197"/>
    <mergeCell ref="F197:H197"/>
    <mergeCell ref="I197:J197"/>
    <mergeCell ref="L197:M197"/>
    <mergeCell ref="D194:E194"/>
    <mergeCell ref="F194:H194"/>
    <mergeCell ref="I194:J194"/>
    <mergeCell ref="L194:M194"/>
    <mergeCell ref="D192:E192"/>
    <mergeCell ref="F192:H192"/>
    <mergeCell ref="I192:J192"/>
    <mergeCell ref="L192:M192"/>
    <mergeCell ref="D190:E190"/>
    <mergeCell ref="F190:H190"/>
    <mergeCell ref="I190:J190"/>
    <mergeCell ref="L190:M190"/>
    <mergeCell ref="D188:E188"/>
    <mergeCell ref="F188:H188"/>
    <mergeCell ref="I188:J188"/>
    <mergeCell ref="L188:M188"/>
    <mergeCell ref="D186:E186"/>
    <mergeCell ref="F186:H186"/>
    <mergeCell ref="I186:J186"/>
    <mergeCell ref="L186:M186"/>
    <mergeCell ref="D183:E183"/>
    <mergeCell ref="F183:H183"/>
    <mergeCell ref="I183:J183"/>
    <mergeCell ref="L183:M183"/>
    <mergeCell ref="D181:E181"/>
    <mergeCell ref="F181:H181"/>
    <mergeCell ref="I181:J181"/>
    <mergeCell ref="L181:M181"/>
    <mergeCell ref="D179:E179"/>
    <mergeCell ref="F179:H179"/>
    <mergeCell ref="I179:J179"/>
    <mergeCell ref="L179:M179"/>
    <mergeCell ref="D177:E177"/>
    <mergeCell ref="F177:H177"/>
    <mergeCell ref="I177:J177"/>
    <mergeCell ref="L177:M177"/>
    <mergeCell ref="D175:E175"/>
    <mergeCell ref="F175:H175"/>
    <mergeCell ref="I175:J175"/>
    <mergeCell ref="L175:M175"/>
    <mergeCell ref="D173:E173"/>
    <mergeCell ref="F173:H173"/>
    <mergeCell ref="I173:J173"/>
    <mergeCell ref="L173:M173"/>
    <mergeCell ref="D170:E170"/>
    <mergeCell ref="F170:H170"/>
    <mergeCell ref="I170:J170"/>
    <mergeCell ref="L170:M170"/>
    <mergeCell ref="D168:E168"/>
    <mergeCell ref="F168:H168"/>
    <mergeCell ref="I168:J168"/>
    <mergeCell ref="L168:M168"/>
    <mergeCell ref="D166:E166"/>
    <mergeCell ref="F166:H166"/>
    <mergeCell ref="I166:J166"/>
    <mergeCell ref="L166:M166"/>
    <mergeCell ref="D164:E164"/>
    <mergeCell ref="F164:H164"/>
    <mergeCell ref="I164:J164"/>
    <mergeCell ref="L164:M164"/>
    <mergeCell ref="D162:E162"/>
    <mergeCell ref="F162:H162"/>
    <mergeCell ref="I162:J162"/>
    <mergeCell ref="L162:M162"/>
    <mergeCell ref="D160:E160"/>
    <mergeCell ref="F160:H160"/>
    <mergeCell ref="I160:J160"/>
    <mergeCell ref="L160:M160"/>
    <mergeCell ref="D147:E147"/>
    <mergeCell ref="F147:H147"/>
    <mergeCell ref="I147:J147"/>
    <mergeCell ref="L147:M147"/>
    <mergeCell ref="D157:E157"/>
    <mergeCell ref="F157:H157"/>
    <mergeCell ref="I157:J157"/>
    <mergeCell ref="L157:M157"/>
    <mergeCell ref="D155:E155"/>
    <mergeCell ref="F155:H155"/>
    <mergeCell ref="I155:J155"/>
    <mergeCell ref="L155:M155"/>
    <mergeCell ref="D153:E153"/>
    <mergeCell ref="F153:H153"/>
    <mergeCell ref="I153:J153"/>
    <mergeCell ref="L153:M153"/>
    <mergeCell ref="D149:E149"/>
    <mergeCell ref="F149:H149"/>
    <mergeCell ref="I149:J149"/>
    <mergeCell ref="L149:M149"/>
    <mergeCell ref="D151:E151"/>
    <mergeCell ref="F151:H151"/>
    <mergeCell ref="I151:J151"/>
    <mergeCell ref="D257:E257"/>
    <mergeCell ref="F257:H257"/>
    <mergeCell ref="I257:J257"/>
    <mergeCell ref="B243:F243"/>
    <mergeCell ref="D245:E245"/>
    <mergeCell ref="F245:H245"/>
    <mergeCell ref="I245:J245"/>
    <mergeCell ref="D251:E251"/>
    <mergeCell ref="F251:H251"/>
    <mergeCell ref="I251:J251"/>
    <mergeCell ref="B248:M248"/>
    <mergeCell ref="B250:M250"/>
    <mergeCell ref="B252:M252"/>
    <mergeCell ref="B254:M254"/>
    <mergeCell ref="B256:M256"/>
    <mergeCell ref="L245:M245"/>
    <mergeCell ref="D253:E253"/>
    <mergeCell ref="F253:H253"/>
    <mergeCell ref="I253:J253"/>
    <mergeCell ref="L253:M253"/>
    <mergeCell ref="B258:M258"/>
    <mergeCell ref="B260:M260"/>
    <mergeCell ref="B262:M262"/>
    <mergeCell ref="B264:M264"/>
    <mergeCell ref="F261:H261"/>
    <mergeCell ref="I261:J261"/>
    <mergeCell ref="L261:M261"/>
    <mergeCell ref="D263:E263"/>
    <mergeCell ref="F263:H263"/>
    <mergeCell ref="D267:E267"/>
    <mergeCell ref="F267:H267"/>
    <mergeCell ref="I267:J267"/>
    <mergeCell ref="L267:M267"/>
    <mergeCell ref="D265:E265"/>
    <mergeCell ref="F265:H265"/>
    <mergeCell ref="I265:J265"/>
    <mergeCell ref="D269:E269"/>
    <mergeCell ref="F269:H269"/>
    <mergeCell ref="I269:J269"/>
    <mergeCell ref="L269:M269"/>
    <mergeCell ref="L265:M265"/>
    <mergeCell ref="B270:J270"/>
    <mergeCell ref="B272:J272"/>
    <mergeCell ref="I263:J263"/>
    <mergeCell ref="C1:G1"/>
    <mergeCell ref="B3:E3"/>
    <mergeCell ref="D7:E7"/>
    <mergeCell ref="L251:M251"/>
    <mergeCell ref="D249:E249"/>
    <mergeCell ref="F249:H249"/>
    <mergeCell ref="I249:J249"/>
    <mergeCell ref="L249:M249"/>
    <mergeCell ref="D247:E247"/>
    <mergeCell ref="F247:H247"/>
    <mergeCell ref="I247:J247"/>
    <mergeCell ref="L247:M247"/>
    <mergeCell ref="D144:E144"/>
    <mergeCell ref="F144:H144"/>
    <mergeCell ref="I144:J144"/>
    <mergeCell ref="L144:M144"/>
    <mergeCell ref="D142:E142"/>
    <mergeCell ref="F142:H142"/>
    <mergeCell ref="I142:J142"/>
    <mergeCell ref="L142:M142"/>
    <mergeCell ref="D5:E5"/>
    <mergeCell ref="F5:H5"/>
    <mergeCell ref="I5:J5"/>
    <mergeCell ref="D12:E12"/>
    <mergeCell ref="F12:H12"/>
    <mergeCell ref="I12:J12"/>
    <mergeCell ref="D9:E9"/>
    <mergeCell ref="L5:M5"/>
    <mergeCell ref="D8:E8"/>
    <mergeCell ref="F8:H8"/>
    <mergeCell ref="I8:J8"/>
    <mergeCell ref="L8:M8"/>
    <mergeCell ref="D10:E10"/>
    <mergeCell ref="F10:H10"/>
    <mergeCell ref="I10:J10"/>
    <mergeCell ref="L10:M10"/>
    <mergeCell ref="L12:M12"/>
    <mergeCell ref="D14:E14"/>
    <mergeCell ref="F14:H14"/>
    <mergeCell ref="I14:J14"/>
    <mergeCell ref="L14:M14"/>
    <mergeCell ref="D16:E16"/>
    <mergeCell ref="F16:H16"/>
    <mergeCell ref="I16:J16"/>
    <mergeCell ref="L16:M16"/>
    <mergeCell ref="D18:E18"/>
    <mergeCell ref="F18:H18"/>
    <mergeCell ref="I18:J18"/>
    <mergeCell ref="L18:M18"/>
    <mergeCell ref="C277:E277"/>
    <mergeCell ref="M277:O277"/>
    <mergeCell ref="F276:J276"/>
    <mergeCell ref="F277:H277"/>
    <mergeCell ref="I277:L277"/>
    <mergeCell ref="L257:M257"/>
    <mergeCell ref="D255:E255"/>
    <mergeCell ref="F255:H255"/>
    <mergeCell ref="I255:J255"/>
    <mergeCell ref="L255:M255"/>
    <mergeCell ref="L263:M263"/>
    <mergeCell ref="D259:E259"/>
    <mergeCell ref="F259:H259"/>
    <mergeCell ref="I259:J259"/>
    <mergeCell ref="L259:M259"/>
    <mergeCell ref="D261:E261"/>
    <mergeCell ref="D273:E273"/>
    <mergeCell ref="F273:H273"/>
    <mergeCell ref="I273:J273"/>
    <mergeCell ref="L273:M273"/>
    <mergeCell ref="D271:E271"/>
    <mergeCell ref="F271:H271"/>
    <mergeCell ref="I271:J271"/>
    <mergeCell ref="L271:M271"/>
    <mergeCell ref="B290:F290"/>
    <mergeCell ref="C297:E297"/>
    <mergeCell ref="F278:H278"/>
    <mergeCell ref="F279:H279"/>
    <mergeCell ref="F280:H280"/>
    <mergeCell ref="F281:H281"/>
    <mergeCell ref="F282:H282"/>
    <mergeCell ref="F283:H283"/>
    <mergeCell ref="F284:H284"/>
    <mergeCell ref="F285:H285"/>
    <mergeCell ref="F286:H286"/>
    <mergeCell ref="F287:H287"/>
    <mergeCell ref="F288:G288"/>
    <mergeCell ref="H288:I288"/>
    <mergeCell ref="I286:L286"/>
    <mergeCell ref="I287:L287"/>
    <mergeCell ref="I280:L280"/>
    <mergeCell ref="I281:L281"/>
    <mergeCell ref="I282:L282"/>
    <mergeCell ref="I283:L283"/>
    <mergeCell ref="I284:L284"/>
    <mergeCell ref="I285:L285"/>
    <mergeCell ref="C291:N291"/>
    <mergeCell ref="C292:N292"/>
    <mergeCell ref="I278:L278"/>
    <mergeCell ref="I279:L279"/>
    <mergeCell ref="D288:E288"/>
    <mergeCell ref="M287:O287"/>
    <mergeCell ref="M278:O278"/>
    <mergeCell ref="M279:O279"/>
    <mergeCell ref="M281:O281"/>
    <mergeCell ref="M280:O280"/>
    <mergeCell ref="M282:O282"/>
    <mergeCell ref="M283:O283"/>
    <mergeCell ref="M284:O284"/>
    <mergeCell ref="M285:O285"/>
    <mergeCell ref="M286:O286"/>
    <mergeCell ref="C278:E278"/>
    <mergeCell ref="C279:E279"/>
    <mergeCell ref="C280:E280"/>
    <mergeCell ref="C281:E281"/>
    <mergeCell ref="C282:E282"/>
    <mergeCell ref="C283:E283"/>
    <mergeCell ref="J288:L28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L35"/>
  <sheetViews>
    <sheetView tabSelected="1" workbookViewId="0">
      <selection activeCell="O23" sqref="O23"/>
    </sheetView>
  </sheetViews>
  <sheetFormatPr defaultRowHeight="15"/>
  <cols>
    <col min="1" max="1" width="3.5703125" customWidth="1"/>
    <col min="2" max="2" width="6.85546875" customWidth="1"/>
    <col min="3" max="3" width="8.85546875" customWidth="1"/>
    <col min="4" max="4" width="6.42578125" customWidth="1"/>
    <col min="5" max="5" width="8.85546875" customWidth="1"/>
    <col min="6" max="6" width="7.28515625" customWidth="1"/>
    <col min="7" max="7" width="8.28515625" customWidth="1"/>
    <col min="8" max="8" width="6.85546875" customWidth="1"/>
    <col min="9" max="9" width="7.85546875" customWidth="1"/>
    <col min="10" max="10" width="9" customWidth="1"/>
    <col min="11" max="11" width="6.5703125" customWidth="1"/>
  </cols>
  <sheetData>
    <row r="1" spans="1:12" ht="15.75">
      <c r="A1" s="107"/>
      <c r="B1" s="165" t="s">
        <v>189</v>
      </c>
      <c r="C1" s="165"/>
      <c r="D1" s="165"/>
      <c r="E1" s="165"/>
      <c r="F1" s="165"/>
      <c r="G1" s="133">
        <v>20</v>
      </c>
      <c r="H1" s="133" t="s">
        <v>0</v>
      </c>
      <c r="I1" s="133">
        <v>14</v>
      </c>
      <c r="J1" s="15"/>
      <c r="K1" s="15"/>
      <c r="L1" s="6"/>
    </row>
    <row r="2" spans="1:12" ht="111" customHeight="1">
      <c r="A2" s="134">
        <v>1</v>
      </c>
      <c r="B2" s="235" t="s">
        <v>190</v>
      </c>
      <c r="C2" s="235"/>
      <c r="D2" s="235"/>
      <c r="E2" s="235"/>
      <c r="F2" s="235"/>
      <c r="G2" s="235"/>
      <c r="H2" s="235"/>
      <c r="I2" s="235"/>
      <c r="J2" s="235"/>
      <c r="K2" s="235"/>
      <c r="L2" s="56"/>
    </row>
    <row r="3" spans="1:12" ht="15.75">
      <c r="A3" s="55"/>
      <c r="B3" s="57" t="s">
        <v>1</v>
      </c>
      <c r="C3" s="138">
        <v>2375</v>
      </c>
      <c r="D3" s="56" t="s">
        <v>191</v>
      </c>
      <c r="E3" s="56" t="s">
        <v>5</v>
      </c>
      <c r="F3" s="134" t="s">
        <v>2</v>
      </c>
      <c r="G3" s="236">
        <v>3000</v>
      </c>
      <c r="H3" s="236"/>
      <c r="I3" s="56" t="s">
        <v>6</v>
      </c>
      <c r="J3" s="56"/>
      <c r="K3" s="59" t="s">
        <v>2</v>
      </c>
      <c r="L3" s="60">
        <f>C3*G3/1000</f>
        <v>7125</v>
      </c>
    </row>
    <row r="4" spans="1:12" ht="113.25" customHeight="1">
      <c r="A4" s="134">
        <v>2</v>
      </c>
      <c r="B4" s="235" t="s">
        <v>192</v>
      </c>
      <c r="C4" s="235"/>
      <c r="D4" s="235"/>
      <c r="E4" s="235"/>
      <c r="F4" s="235"/>
      <c r="G4" s="235"/>
      <c r="H4" s="235"/>
      <c r="I4" s="235"/>
      <c r="J4" s="235"/>
      <c r="K4" s="235"/>
      <c r="L4" s="60"/>
    </row>
    <row r="5" spans="1:12" ht="15.75">
      <c r="A5" s="55"/>
      <c r="B5" s="57" t="s">
        <v>1</v>
      </c>
      <c r="C5" s="138">
        <v>1662.5</v>
      </c>
      <c r="D5" s="56" t="s">
        <v>191</v>
      </c>
      <c r="E5" s="56" t="s">
        <v>5</v>
      </c>
      <c r="F5" s="134" t="s">
        <v>2</v>
      </c>
      <c r="G5" s="236">
        <v>5350</v>
      </c>
      <c r="H5" s="236"/>
      <c r="I5" s="56" t="s">
        <v>6</v>
      </c>
      <c r="J5" s="56"/>
      <c r="K5" s="59" t="s">
        <v>2</v>
      </c>
      <c r="L5" s="60">
        <f>C5*G5/1000</f>
        <v>8894.375</v>
      </c>
    </row>
    <row r="6" spans="1:12" ht="30.75" customHeight="1">
      <c r="A6" s="134">
        <v>3</v>
      </c>
      <c r="B6" s="232" t="s">
        <v>15</v>
      </c>
      <c r="C6" s="232"/>
      <c r="D6" s="232"/>
      <c r="E6" s="232"/>
      <c r="F6" s="232"/>
      <c r="G6" s="232"/>
      <c r="H6" s="232"/>
      <c r="I6" s="232"/>
      <c r="J6" s="232"/>
      <c r="K6" s="232"/>
      <c r="L6" s="60"/>
    </row>
    <row r="7" spans="1:12" ht="15.75">
      <c r="A7" s="55"/>
      <c r="B7" s="57" t="s">
        <v>1</v>
      </c>
      <c r="C7" s="139">
        <v>362.85</v>
      </c>
      <c r="D7" s="56" t="s">
        <v>191</v>
      </c>
      <c r="E7" s="56" t="s">
        <v>5</v>
      </c>
      <c r="F7" s="134" t="s">
        <v>2</v>
      </c>
      <c r="G7" s="175">
        <v>9416.2800000000007</v>
      </c>
      <c r="H7" s="175"/>
      <c r="I7" s="56" t="s">
        <v>67</v>
      </c>
      <c r="J7" s="56"/>
      <c r="K7" s="59" t="s">
        <v>2</v>
      </c>
      <c r="L7" s="60">
        <f>C7*G7%</f>
        <v>34166.971980000002</v>
      </c>
    </row>
    <row r="8" spans="1:12" ht="99" customHeight="1">
      <c r="A8" s="134">
        <v>4</v>
      </c>
      <c r="B8" s="232" t="s">
        <v>7</v>
      </c>
      <c r="C8" s="232"/>
      <c r="D8" s="232"/>
      <c r="E8" s="232"/>
      <c r="F8" s="232"/>
      <c r="G8" s="232"/>
      <c r="H8" s="232"/>
      <c r="I8" s="232"/>
      <c r="J8" s="232"/>
      <c r="K8" s="232"/>
      <c r="L8" s="60"/>
    </row>
    <row r="9" spans="1:12" ht="15.75">
      <c r="A9" s="134"/>
      <c r="B9" s="56" t="s">
        <v>1</v>
      </c>
      <c r="C9" s="140">
        <v>1451.78</v>
      </c>
      <c r="D9" s="56" t="s">
        <v>191</v>
      </c>
      <c r="E9" s="56" t="s">
        <v>5</v>
      </c>
      <c r="F9" s="134" t="s">
        <v>2</v>
      </c>
      <c r="G9" s="175">
        <v>337</v>
      </c>
      <c r="H9" s="175"/>
      <c r="I9" s="56" t="s">
        <v>193</v>
      </c>
      <c r="J9" s="56"/>
      <c r="K9" s="59" t="s">
        <v>2</v>
      </c>
      <c r="L9" s="60">
        <f>C9*G9</f>
        <v>489249.86</v>
      </c>
    </row>
    <row r="10" spans="1:12" ht="48" customHeight="1">
      <c r="A10" s="134">
        <v>5</v>
      </c>
      <c r="B10" s="232" t="s">
        <v>4</v>
      </c>
      <c r="C10" s="232"/>
      <c r="D10" s="232"/>
      <c r="E10" s="232"/>
      <c r="F10" s="232"/>
      <c r="G10" s="232"/>
      <c r="H10" s="232"/>
      <c r="I10" s="232"/>
      <c r="J10" s="232"/>
      <c r="K10" s="232"/>
      <c r="L10" s="60"/>
    </row>
    <row r="11" spans="1:12" ht="15.75">
      <c r="A11" s="55"/>
      <c r="B11" s="56"/>
      <c r="C11" s="56" t="s">
        <v>1</v>
      </c>
      <c r="D11" s="140">
        <v>58.33</v>
      </c>
      <c r="E11" s="139" t="s">
        <v>197</v>
      </c>
      <c r="F11" s="59" t="s">
        <v>2</v>
      </c>
      <c r="G11" s="135">
        <v>5001.7</v>
      </c>
      <c r="H11" s="56" t="s">
        <v>3</v>
      </c>
      <c r="I11" s="59"/>
      <c r="J11" s="141"/>
      <c r="K11" s="141" t="s">
        <v>2</v>
      </c>
      <c r="L11" s="60">
        <f>D11*G11</f>
        <v>291749.16099999996</v>
      </c>
    </row>
    <row r="12" spans="1:12" ht="33.75" customHeight="1">
      <c r="A12" s="134">
        <v>6</v>
      </c>
      <c r="B12" s="232" t="s">
        <v>69</v>
      </c>
      <c r="C12" s="232"/>
      <c r="D12" s="232"/>
      <c r="E12" s="232"/>
      <c r="F12" s="232"/>
      <c r="G12" s="232"/>
      <c r="H12" s="232"/>
      <c r="I12" s="232"/>
      <c r="J12" s="232"/>
      <c r="K12" s="232"/>
      <c r="L12" s="60"/>
    </row>
    <row r="13" spans="1:12" ht="15.75">
      <c r="A13" s="134"/>
      <c r="B13" s="57" t="s">
        <v>1</v>
      </c>
      <c r="C13" s="142">
        <v>407.44</v>
      </c>
      <c r="D13" s="143" t="s">
        <v>191</v>
      </c>
      <c r="E13" s="143" t="s">
        <v>5</v>
      </c>
      <c r="F13" s="144" t="s">
        <v>2</v>
      </c>
      <c r="G13" s="215">
        <v>12674.36</v>
      </c>
      <c r="H13" s="215"/>
      <c r="I13" s="143" t="s">
        <v>6</v>
      </c>
      <c r="J13" s="143"/>
      <c r="K13" s="145" t="s">
        <v>2</v>
      </c>
      <c r="L13" s="146">
        <f>C13*G13%</f>
        <v>51640.412384000003</v>
      </c>
    </row>
    <row r="14" spans="1:12" ht="15.75">
      <c r="A14" s="134">
        <v>7</v>
      </c>
      <c r="B14" s="232" t="s">
        <v>70</v>
      </c>
      <c r="C14" s="237"/>
      <c r="D14" s="237"/>
      <c r="E14" s="237"/>
      <c r="F14" s="237"/>
      <c r="G14" s="237"/>
      <c r="H14" s="237"/>
      <c r="I14" s="237"/>
      <c r="J14" s="237"/>
      <c r="K14" s="56"/>
      <c r="L14" s="60"/>
    </row>
    <row r="15" spans="1:12" ht="15.75">
      <c r="A15" s="134"/>
      <c r="B15" s="55" t="s">
        <v>1</v>
      </c>
      <c r="C15" s="147">
        <v>22.5</v>
      </c>
      <c r="D15" s="55" t="s">
        <v>191</v>
      </c>
      <c r="E15" s="55" t="s">
        <v>5</v>
      </c>
      <c r="F15" s="134" t="s">
        <v>2</v>
      </c>
      <c r="G15" s="238">
        <v>11948.36</v>
      </c>
      <c r="H15" s="238"/>
      <c r="I15" s="55" t="s">
        <v>6</v>
      </c>
      <c r="J15" s="55"/>
      <c r="K15" s="61" t="s">
        <v>2</v>
      </c>
      <c r="L15" s="148">
        <f>C15*G15%</f>
        <v>2688.3810000000003</v>
      </c>
    </row>
    <row r="16" spans="1:12" ht="32.25" customHeight="1">
      <c r="A16" s="134">
        <v>8</v>
      </c>
      <c r="B16" s="232" t="s">
        <v>119</v>
      </c>
      <c r="C16" s="232"/>
      <c r="D16" s="232"/>
      <c r="E16" s="232"/>
      <c r="F16" s="232"/>
      <c r="G16" s="232"/>
      <c r="H16" s="232"/>
      <c r="I16" s="232"/>
      <c r="J16" s="232"/>
      <c r="K16" s="232"/>
      <c r="L16" s="60"/>
    </row>
    <row r="17" spans="1:12" ht="15.75">
      <c r="A17" s="134"/>
      <c r="B17" s="57" t="s">
        <v>1</v>
      </c>
      <c r="C17" s="139">
        <v>320</v>
      </c>
      <c r="D17" s="56" t="s">
        <v>191</v>
      </c>
      <c r="E17" s="56" t="s">
        <v>5</v>
      </c>
      <c r="F17" s="134" t="s">
        <v>2</v>
      </c>
      <c r="G17" s="175">
        <v>4411.82</v>
      </c>
      <c r="H17" s="175"/>
      <c r="I17" s="56" t="s">
        <v>67</v>
      </c>
      <c r="J17" s="56"/>
      <c r="K17" s="59" t="s">
        <v>2</v>
      </c>
      <c r="L17" s="60">
        <f>C17*G17%</f>
        <v>14117.823999999999</v>
      </c>
    </row>
    <row r="18" spans="1:12" ht="50.25" customHeight="1">
      <c r="A18" s="134">
        <v>10</v>
      </c>
      <c r="B18" s="162" t="s">
        <v>120</v>
      </c>
      <c r="C18" s="162"/>
      <c r="D18" s="162"/>
      <c r="E18" s="162"/>
      <c r="F18" s="162"/>
      <c r="G18" s="162"/>
      <c r="H18" s="162"/>
      <c r="I18" s="162"/>
      <c r="J18" s="162"/>
      <c r="K18" s="162"/>
      <c r="L18" s="60"/>
    </row>
    <row r="19" spans="1:12" ht="15.75">
      <c r="A19" s="134"/>
      <c r="B19" s="57" t="s">
        <v>1</v>
      </c>
      <c r="C19" s="149">
        <v>5.4290000000000003</v>
      </c>
      <c r="D19" s="56" t="s">
        <v>68</v>
      </c>
      <c r="E19" s="56" t="s">
        <v>5</v>
      </c>
      <c r="F19" s="134" t="s">
        <v>2</v>
      </c>
      <c r="G19" s="175">
        <v>4928.49</v>
      </c>
      <c r="H19" s="175"/>
      <c r="I19" s="56" t="s">
        <v>194</v>
      </c>
      <c r="J19" s="56"/>
      <c r="K19" s="59" t="s">
        <v>2</v>
      </c>
      <c r="L19" s="60">
        <f>C19*G19</f>
        <v>26756.772209999999</v>
      </c>
    </row>
    <row r="20" spans="1:12" ht="50.25" customHeight="1">
      <c r="A20" s="134">
        <v>11</v>
      </c>
      <c r="B20" s="232" t="s">
        <v>78</v>
      </c>
      <c r="C20" s="237"/>
      <c r="D20" s="237"/>
      <c r="E20" s="237"/>
      <c r="F20" s="237"/>
      <c r="G20" s="237"/>
      <c r="H20" s="237"/>
      <c r="I20" s="237"/>
      <c r="J20" s="237"/>
      <c r="K20" s="237"/>
      <c r="L20" s="56"/>
    </row>
    <row r="21" spans="1:12" ht="15.75">
      <c r="A21" s="134"/>
      <c r="B21" s="57" t="s">
        <v>1</v>
      </c>
      <c r="C21" s="139">
        <v>36</v>
      </c>
      <c r="D21" s="56" t="s">
        <v>68</v>
      </c>
      <c r="E21" s="56" t="s">
        <v>5</v>
      </c>
      <c r="F21" s="134" t="s">
        <v>2</v>
      </c>
      <c r="G21" s="175">
        <v>180.5</v>
      </c>
      <c r="H21" s="175"/>
      <c r="I21" s="56" t="s">
        <v>79</v>
      </c>
      <c r="J21" s="56"/>
      <c r="K21" s="59" t="s">
        <v>2</v>
      </c>
      <c r="L21" s="60">
        <f>C21*G21</f>
        <v>6498</v>
      </c>
    </row>
    <row r="22" spans="1:12" ht="19.5" customHeight="1">
      <c r="A22" s="134">
        <v>12</v>
      </c>
      <c r="B22" s="237" t="s">
        <v>121</v>
      </c>
      <c r="C22" s="237"/>
      <c r="D22" s="237"/>
      <c r="E22" s="237"/>
      <c r="F22" s="237"/>
      <c r="G22" s="237"/>
      <c r="H22" s="237"/>
      <c r="I22" s="237"/>
      <c r="J22" s="237"/>
      <c r="K22" s="237"/>
      <c r="L22" s="60"/>
    </row>
    <row r="23" spans="1:12" ht="15.75">
      <c r="A23" s="134"/>
      <c r="B23" s="57" t="s">
        <v>1</v>
      </c>
      <c r="C23" s="139">
        <v>683.5</v>
      </c>
      <c r="D23" s="56" t="s">
        <v>68</v>
      </c>
      <c r="E23" s="56" t="s">
        <v>5</v>
      </c>
      <c r="F23" s="134" t="s">
        <v>2</v>
      </c>
      <c r="G23" s="175">
        <v>2206.6</v>
      </c>
      <c r="H23" s="175"/>
      <c r="I23" s="56" t="s">
        <v>79</v>
      </c>
      <c r="J23" s="56"/>
      <c r="K23" s="59" t="s">
        <v>2</v>
      </c>
      <c r="L23" s="60">
        <f>C23*G23%</f>
        <v>15082.110999999999</v>
      </c>
    </row>
    <row r="24" spans="1:12" ht="15.75">
      <c r="A24" s="134">
        <v>13</v>
      </c>
      <c r="B24" s="216" t="s">
        <v>74</v>
      </c>
      <c r="C24" s="216"/>
      <c r="D24" s="216"/>
      <c r="E24" s="216"/>
      <c r="F24" s="216"/>
      <c r="G24" s="216"/>
      <c r="H24" s="216"/>
      <c r="I24" s="216"/>
      <c r="J24" s="216"/>
      <c r="K24" s="216"/>
      <c r="L24" s="56"/>
    </row>
    <row r="25" spans="1:12" ht="15.75">
      <c r="A25" s="134"/>
      <c r="B25" s="57" t="s">
        <v>1</v>
      </c>
      <c r="C25" s="139">
        <f>C23</f>
        <v>683.5</v>
      </c>
      <c r="D25" s="56" t="s">
        <v>68</v>
      </c>
      <c r="E25" s="56" t="s">
        <v>5</v>
      </c>
      <c r="F25" s="134" t="s">
        <v>2</v>
      </c>
      <c r="G25" s="175">
        <v>2197.52</v>
      </c>
      <c r="H25" s="175"/>
      <c r="I25" s="56" t="s">
        <v>79</v>
      </c>
      <c r="J25" s="56"/>
      <c r="K25" s="59" t="s">
        <v>2</v>
      </c>
      <c r="L25" s="60">
        <f>C25*G25%</f>
        <v>15020.049200000001</v>
      </c>
    </row>
    <row r="26" spans="1:12" ht="15.75">
      <c r="A26" s="134">
        <v>14</v>
      </c>
      <c r="B26" s="213" t="s">
        <v>104</v>
      </c>
      <c r="C26" s="213"/>
      <c r="D26" s="213"/>
      <c r="E26" s="213"/>
      <c r="F26" s="213"/>
      <c r="G26" s="213"/>
      <c r="H26" s="213"/>
      <c r="I26" s="213"/>
      <c r="J26" s="213"/>
      <c r="K26" s="4"/>
      <c r="L26" s="33"/>
    </row>
    <row r="27" spans="1:12" ht="15.75">
      <c r="A27" s="134"/>
      <c r="B27" s="57" t="s">
        <v>1</v>
      </c>
      <c r="C27" s="139">
        <v>716</v>
      </c>
      <c r="D27" s="56" t="s">
        <v>68</v>
      </c>
      <c r="E27" s="56" t="s">
        <v>5</v>
      </c>
      <c r="F27" s="134" t="s">
        <v>2</v>
      </c>
      <c r="G27" s="175">
        <v>1213.58</v>
      </c>
      <c r="H27" s="175"/>
      <c r="I27" s="56" t="s">
        <v>79</v>
      </c>
      <c r="J27" s="56"/>
      <c r="K27" s="59" t="s">
        <v>2</v>
      </c>
      <c r="L27" s="60">
        <f>C27*G27%</f>
        <v>8689.2327999999998</v>
      </c>
    </row>
    <row r="28" spans="1:12" ht="35.25" customHeight="1">
      <c r="A28" s="134">
        <v>15</v>
      </c>
      <c r="B28" s="232" t="s">
        <v>76</v>
      </c>
      <c r="C28" s="237"/>
      <c r="D28" s="237"/>
      <c r="E28" s="237"/>
      <c r="F28" s="237"/>
      <c r="G28" s="237"/>
      <c r="H28" s="237"/>
      <c r="I28" s="237"/>
      <c r="J28" s="237"/>
      <c r="K28" s="237"/>
      <c r="L28" s="56"/>
    </row>
    <row r="29" spans="1:12" ht="15.75">
      <c r="A29" s="134"/>
      <c r="B29" s="56"/>
      <c r="C29" s="56"/>
      <c r="D29" s="150" t="s">
        <v>1</v>
      </c>
      <c r="E29" s="140">
        <v>128</v>
      </c>
      <c r="F29" s="137" t="s">
        <v>43</v>
      </c>
      <c r="G29" s="134" t="s">
        <v>73</v>
      </c>
      <c r="H29" s="175">
        <v>2116.41</v>
      </c>
      <c r="I29" s="175"/>
      <c r="J29" s="56" t="s">
        <v>72</v>
      </c>
      <c r="K29" s="59" t="s">
        <v>2</v>
      </c>
      <c r="L29" s="60">
        <f>E29*H29%</f>
        <v>2709.0047999999997</v>
      </c>
    </row>
    <row r="30" spans="1:12" ht="15.75">
      <c r="A30" s="134">
        <v>16</v>
      </c>
      <c r="B30" s="234" t="s">
        <v>195</v>
      </c>
      <c r="C30" s="234"/>
      <c r="D30" s="234"/>
      <c r="E30" s="234"/>
      <c r="F30" s="234"/>
      <c r="G30" s="234"/>
      <c r="H30" s="234"/>
      <c r="I30" s="234"/>
      <c r="J30" s="234"/>
      <c r="K30" s="56"/>
      <c r="L30" s="56"/>
    </row>
    <row r="31" spans="1:12" ht="15.75">
      <c r="A31" s="134"/>
      <c r="B31" s="56"/>
      <c r="C31" s="56"/>
      <c r="D31" s="150" t="s">
        <v>1</v>
      </c>
      <c r="E31" s="138">
        <f>C25</f>
        <v>683.5</v>
      </c>
      <c r="F31" s="137" t="s">
        <v>43</v>
      </c>
      <c r="G31" s="134" t="s">
        <v>73</v>
      </c>
      <c r="H31" s="175">
        <v>442.75</v>
      </c>
      <c r="I31" s="175"/>
      <c r="J31" s="56" t="s">
        <v>72</v>
      </c>
      <c r="K31" s="59" t="s">
        <v>2</v>
      </c>
      <c r="L31" s="60">
        <f>E31*H31%</f>
        <v>3026.19625</v>
      </c>
    </row>
    <row r="32" spans="1:12" ht="15.75">
      <c r="A32" s="134">
        <v>17</v>
      </c>
      <c r="B32" s="237" t="s">
        <v>196</v>
      </c>
      <c r="C32" s="237"/>
      <c r="D32" s="237"/>
      <c r="E32" s="237"/>
      <c r="F32" s="237"/>
      <c r="G32" s="237"/>
      <c r="H32" s="237"/>
      <c r="I32" s="237"/>
      <c r="J32" s="237"/>
      <c r="K32" s="56"/>
      <c r="L32" s="56"/>
    </row>
    <row r="33" spans="1:12" ht="15.75">
      <c r="A33" s="134"/>
      <c r="B33" s="234" t="s">
        <v>75</v>
      </c>
      <c r="C33" s="234"/>
      <c r="D33" s="234"/>
      <c r="E33" s="234"/>
      <c r="F33" s="234"/>
      <c r="G33" s="56"/>
      <c r="H33" s="56"/>
      <c r="I33" s="56"/>
      <c r="J33" s="56"/>
      <c r="K33" s="56"/>
      <c r="L33" s="56"/>
    </row>
    <row r="34" spans="1:12" ht="15.75">
      <c r="A34" s="134"/>
      <c r="B34" s="56"/>
      <c r="C34" s="56"/>
      <c r="D34" s="150" t="s">
        <v>1</v>
      </c>
      <c r="E34" s="138">
        <f>E31</f>
        <v>683.5</v>
      </c>
      <c r="F34" s="137" t="s">
        <v>43</v>
      </c>
      <c r="G34" s="134" t="s">
        <v>73</v>
      </c>
      <c r="H34" s="175">
        <v>1043.9000000000001</v>
      </c>
      <c r="I34" s="175"/>
      <c r="J34" s="56" t="s">
        <v>72</v>
      </c>
      <c r="K34" s="151" t="s">
        <v>2</v>
      </c>
      <c r="L34" s="152">
        <f>E34*H34%</f>
        <v>7135.0564999999997</v>
      </c>
    </row>
    <row r="35" spans="1:12" ht="15.75">
      <c r="A35" s="56"/>
      <c r="B35" s="56"/>
      <c r="C35" s="56"/>
      <c r="D35" s="56"/>
      <c r="E35" s="56"/>
      <c r="F35" s="56"/>
      <c r="G35" s="56"/>
      <c r="H35" s="56"/>
      <c r="I35" s="56"/>
      <c r="J35" s="56"/>
      <c r="K35" s="59" t="s">
        <v>2</v>
      </c>
      <c r="L35" s="60">
        <f>SUM(L3:L34)</f>
        <v>984548.40812400007</v>
      </c>
    </row>
  </sheetData>
  <mergeCells count="33">
    <mergeCell ref="H31:I31"/>
    <mergeCell ref="B32:J32"/>
    <mergeCell ref="B33:F33"/>
    <mergeCell ref="H34:I34"/>
    <mergeCell ref="B26:J26"/>
    <mergeCell ref="G27:H27"/>
    <mergeCell ref="B28:K28"/>
    <mergeCell ref="H29:I29"/>
    <mergeCell ref="B30:J30"/>
    <mergeCell ref="B22:K22"/>
    <mergeCell ref="G23:H23"/>
    <mergeCell ref="B24:K24"/>
    <mergeCell ref="G25:H25"/>
    <mergeCell ref="G17:H17"/>
    <mergeCell ref="B18:K18"/>
    <mergeCell ref="G19:H19"/>
    <mergeCell ref="B20:K20"/>
    <mergeCell ref="G21:H21"/>
    <mergeCell ref="B12:K12"/>
    <mergeCell ref="G13:H13"/>
    <mergeCell ref="B14:J14"/>
    <mergeCell ref="G15:H15"/>
    <mergeCell ref="B16:K16"/>
    <mergeCell ref="G7:H7"/>
    <mergeCell ref="B8:K8"/>
    <mergeCell ref="G9:H9"/>
    <mergeCell ref="B10:K10"/>
    <mergeCell ref="B1:F1"/>
    <mergeCell ref="B2:K2"/>
    <mergeCell ref="G3:H3"/>
    <mergeCell ref="B4:K4"/>
    <mergeCell ref="G5:H5"/>
    <mergeCell ref="B6:K6"/>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Schedule B</vt:lpstr>
      <vt:lpstr>SUM WELL PUMP</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Manzoor</dc:creator>
  <cp:lastModifiedBy>SHUHAB U DDIN</cp:lastModifiedBy>
  <cp:lastPrinted>2016-12-15T10:24:36Z</cp:lastPrinted>
  <dcterms:created xsi:type="dcterms:W3CDTF">2015-09-05T05:04:56Z</dcterms:created>
  <dcterms:modified xsi:type="dcterms:W3CDTF">2016-12-15T11:51:51Z</dcterms:modified>
</cp:coreProperties>
</file>