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 activeTab="1"/>
  </bookViews>
  <sheets>
    <sheet name="Schedule B" sheetId="4" r:id="rId1"/>
    <sheet name="GBPS Main Qazi Ahmed" sheetId="1" r:id="rId2"/>
    <sheet name="Carraige" sheetId="3" r:id="rId3"/>
    <sheet name="Summary" sheetId="5" r:id="rId4"/>
    <sheet name="Sheet1" sheetId="6" r:id="rId5"/>
    <sheet name="Sheet2" sheetId="7" r:id="rId6"/>
  </sheets>
  <definedNames>
    <definedName name="_xlnm.Print_Titles" localSheetId="1">'GBPS Main Qazi Ahmed'!$6:$7</definedName>
    <definedName name="_xlnm.Print_Titles" localSheetId="0">'Schedule B'!$7:$8</definedName>
  </definedNames>
  <calcPr calcId="124519"/>
</workbook>
</file>

<file path=xl/calcChain.xml><?xml version="1.0" encoding="utf-8"?>
<calcChain xmlns="http://schemas.openxmlformats.org/spreadsheetml/2006/main">
  <c r="N188" i="1"/>
  <c r="E10" i="5"/>
  <c r="E13" i="7" l="1"/>
  <c r="E11"/>
  <c r="F21"/>
  <c r="E25" s="1"/>
  <c r="C21"/>
  <c r="E18"/>
  <c r="E16"/>
  <c r="E15"/>
  <c r="E9"/>
  <c r="L40" i="6"/>
  <c r="L39"/>
  <c r="L46"/>
  <c r="L44"/>
  <c r="L37"/>
  <c r="L33"/>
  <c r="L31"/>
  <c r="L27"/>
  <c r="L25"/>
  <c r="L21"/>
  <c r="L19"/>
  <c r="L13"/>
  <c r="L15" s="1"/>
  <c r="E12" i="5"/>
  <c r="H21" i="3"/>
  <c r="D21"/>
  <c r="N260" i="1"/>
  <c r="E19" i="5" s="1"/>
  <c r="Q116" i="1"/>
  <c r="Q179"/>
  <c r="Q175"/>
  <c r="D21" i="7" l="1"/>
  <c r="Q185" i="1"/>
  <c r="B28" i="7" l="1"/>
  <c r="C25"/>
  <c r="G25" s="1"/>
  <c r="Q163" i="1"/>
  <c r="Q138"/>
  <c r="Q152" l="1"/>
  <c r="Q128"/>
  <c r="Q108" l="1"/>
  <c r="Q78"/>
  <c r="Q123" l="1"/>
  <c r="Q56" l="1"/>
  <c r="Q52"/>
  <c r="Q21" l="1"/>
  <c r="Q227" l="1"/>
  <c r="Q228"/>
  <c r="Q229"/>
  <c r="Q230"/>
  <c r="Q231"/>
  <c r="Q232"/>
  <c r="Q233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6"/>
  <c r="Q257"/>
  <c r="Q258"/>
  <c r="Q260"/>
  <c r="Q263"/>
  <c r="Q264"/>
  <c r="Q265"/>
  <c r="Q266"/>
  <c r="Q267"/>
  <c r="Q268"/>
  <c r="Q226"/>
  <c r="Q156" l="1"/>
  <c r="Q149" l="1"/>
  <c r="Q29" l="1"/>
  <c r="Q26"/>
  <c r="Q18"/>
  <c r="Q12" l="1"/>
  <c r="J21" i="3" l="1"/>
  <c r="J24" s="1"/>
  <c r="F21"/>
  <c r="F24" s="1"/>
  <c r="G21"/>
  <c r="G24" s="1"/>
  <c r="I21"/>
  <c r="I24" s="1"/>
  <c r="E21"/>
  <c r="E24" s="1"/>
  <c r="D24"/>
  <c r="H24"/>
  <c r="K131" i="1"/>
  <c r="Q132" s="1"/>
  <c r="Q121"/>
  <c r="L24" i="3" l="1"/>
  <c r="Q103" i="1" l="1"/>
  <c r="P13"/>
  <c r="P14"/>
  <c r="P69"/>
  <c r="P70"/>
  <c r="P71"/>
  <c r="P72"/>
  <c r="P73"/>
  <c r="P79"/>
  <c r="P80"/>
  <c r="P82"/>
  <c r="P83"/>
  <c r="P88"/>
  <c r="P89"/>
  <c r="P91"/>
  <c r="P92"/>
  <c r="P93"/>
  <c r="P94"/>
  <c r="P118"/>
  <c r="P119"/>
  <c r="P90" l="1"/>
  <c r="Q48" l="1"/>
  <c r="P48"/>
  <c r="E24" i="5"/>
  <c r="Q161" i="1"/>
  <c r="P95"/>
  <c r="Q95" l="1"/>
  <c r="N247" i="4"/>
  <c r="N199"/>
  <c r="C65"/>
  <c r="Q87" i="1"/>
  <c r="C102" i="4" l="1"/>
  <c r="Q75"/>
  <c r="Q70"/>
  <c r="Q65"/>
  <c r="Q64"/>
  <c r="Q56"/>
  <c r="Q41"/>
  <c r="Q37"/>
  <c r="Q30"/>
  <c r="Q24"/>
  <c r="Q16"/>
  <c r="Q12"/>
  <c r="Q135" i="1"/>
  <c r="Q45" l="1"/>
  <c r="Q90"/>
  <c r="Q19" i="4"/>
  <c r="Q50"/>
  <c r="Q60"/>
  <c r="Q73" i="1"/>
  <c r="Q68"/>
  <c r="Q62"/>
  <c r="Q40"/>
  <c r="Q33"/>
  <c r="Q98" l="1"/>
  <c r="Q145"/>
  <c r="Q15"/>
  <c r="P81" l="1"/>
  <c r="Q81"/>
  <c r="P84" l="1"/>
  <c r="Q142"/>
  <c r="Q84" l="1"/>
  <c r="G11" i="5"/>
  <c r="E15"/>
  <c r="E29" s="1"/>
</calcChain>
</file>

<file path=xl/sharedStrings.xml><?xml version="1.0" encoding="utf-8"?>
<sst xmlns="http://schemas.openxmlformats.org/spreadsheetml/2006/main" count="846" uniqueCount="324">
  <si>
    <t>Name of work:</t>
  </si>
  <si>
    <t>S.#</t>
  </si>
  <si>
    <t>Desdcription</t>
  </si>
  <si>
    <t>Quanity</t>
  </si>
  <si>
    <t>Rate</t>
  </si>
  <si>
    <t>Unit</t>
  </si>
  <si>
    <t>Amount</t>
  </si>
  <si>
    <t>x</t>
  </si>
  <si>
    <t>=</t>
  </si>
  <si>
    <t>Cft</t>
  </si>
  <si>
    <t>@</t>
  </si>
  <si>
    <t>Rs:</t>
  </si>
  <si>
    <t>%Cft</t>
  </si>
  <si>
    <t>Dismentling  brick work or cement sand mortar (SINO: 13/Page No: 10)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</si>
  <si>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</si>
  <si>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</si>
  <si>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</si>
  <si>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</si>
  <si>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</si>
  <si>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</si>
  <si>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</si>
  <si>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</si>
  <si>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</si>
  <si>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</si>
  <si>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</si>
  <si>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</si>
  <si>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</si>
  <si>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</si>
  <si>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Cement plaster3/4" upto 20' height ratio 1:6 (SINO: 13/Page-51)</t>
  </si>
  <si>
    <t>%Sft</t>
  </si>
  <si>
    <t>P/F G.I framme chowkats  of size 7"x2" or 41/2" x3" used</t>
  </si>
  <si>
    <t xml:space="preserve"> for used door and windows 20' gauge G.I sheet i.c welding </t>
  </si>
  <si>
    <t xml:space="preserve"> hinges fixing  at site with necessary holds fasts filling with </t>
  </si>
  <si>
    <t xml:space="preserve">cement sand and slury ratio 1:6 adnd repairing with jambs </t>
  </si>
  <si>
    <t xml:space="preserve"> the cost also carriage  tools and plants making and fixing </t>
  </si>
  <si>
    <t>a) Door</t>
  </si>
  <si>
    <t>Rft</t>
  </si>
  <si>
    <t>P.Rft</t>
  </si>
  <si>
    <t>First class deodar wood wrought joinery door/ windows</t>
  </si>
  <si>
    <t>etc fixed in position i.c chowkats holds hinges iron tower</t>
  </si>
  <si>
    <t>bolts cleats handless and cords with hock etc deodar</t>
  </si>
  <si>
    <t>Only Shutters</t>
  </si>
  <si>
    <t>P.Sft</t>
  </si>
  <si>
    <t>( - )</t>
  </si>
  <si>
    <t>Rs</t>
  </si>
  <si>
    <t>Providing and laying topping cement concrete  ratio 1:2:4 including</t>
  </si>
  <si>
    <t xml:space="preserve">Two coat of bitumen laid hot using 34 lbs for %Sft over </t>
  </si>
  <si>
    <t>Preparing new surface painting door and windows</t>
  </si>
  <si>
    <t>New Surface</t>
  </si>
  <si>
    <t xml:space="preserve">Preparing new surface painting gaurds bars gates </t>
  </si>
  <si>
    <t>iron bars grating railing i.c standered bracess etc</t>
  </si>
  <si>
    <t>Colour washing two coats (SINO: 26(b)/Page No: 53)</t>
  </si>
  <si>
    <t>Total</t>
  </si>
  <si>
    <t>Pacca brick work in other than building with cement sand mortar ratio 1:6</t>
  </si>
  <si>
    <t>Cement plaster3/8" upto 20' height ratio 1:6 (SINO: 13/Page-51)</t>
  </si>
  <si>
    <t>b) Windows</t>
  </si>
  <si>
    <t>Laying floor of approved with glazed 1/4" thick in white</t>
  </si>
  <si>
    <t>cement 1:2 over 3/4" thick cement mortar 1:2 complete</t>
  </si>
  <si>
    <t>White glazed tile 1/4" thick dado jointed in white cement</t>
  </si>
  <si>
    <t>laid over 1:2 cement sand mortar 3/4 thick i.c finishing</t>
  </si>
  <si>
    <t>Making and fixing steel grated door with 1/16" thick</t>
  </si>
  <si>
    <t xml:space="preserve">sheeting angle iron framme 2"x2"x3/8" and 3/4" </t>
  </si>
  <si>
    <t xml:space="preserve">centre to centre with locking arrangment 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</si>
  <si>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</si>
  <si>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</si>
  <si>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</si>
  <si>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</si>
  <si>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</si>
  <si>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02 No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</si>
  <si>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</si>
  <si>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</si>
  <si>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</si>
  <si>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</si>
  <si>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</si>
  <si>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coats after cleaning (SINO: 1/P=11)</t>
  </si>
  <si>
    <t>a)3/4" dia</t>
  </si>
  <si>
    <t>Providing and fixing  handle volve (China) (SINO: 5/P-17)</t>
  </si>
  <si>
    <t>b) 3/4" dia</t>
  </si>
  <si>
    <t>P.No</t>
  </si>
  <si>
    <t>15.00Rft</t>
  </si>
  <si>
    <t>01 No</t>
  </si>
  <si>
    <t>MATERIAL STATEMENT</t>
  </si>
  <si>
    <t>Name of work</t>
  </si>
  <si>
    <t>Item</t>
  </si>
  <si>
    <t>Quantity</t>
  </si>
  <si>
    <t>Cement</t>
  </si>
  <si>
    <t>Sand</t>
  </si>
  <si>
    <t xml:space="preserve">Stone </t>
  </si>
  <si>
    <t>Bajri</t>
  </si>
  <si>
    <t>Bricks</t>
  </si>
  <si>
    <t>P.B.Work Ratio 1:6</t>
  </si>
  <si>
    <t>Febrication</t>
  </si>
  <si>
    <t>Cement Plaster 1/2" thick Ratio 1:6</t>
  </si>
  <si>
    <t xml:space="preserve">                                     Total</t>
  </si>
  <si>
    <t xml:space="preserve">                                     Rate</t>
  </si>
  <si>
    <t>P.Bag</t>
  </si>
  <si>
    <t>P.Ton</t>
  </si>
  <si>
    <t>P%0Nos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</si>
  <si>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</si>
  <si>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</si>
  <si>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</si>
  <si>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</si>
  <si>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</si>
  <si>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>PSft</t>
  </si>
  <si>
    <t xml:space="preserve">Extra labour for making cement bend pattas/bend </t>
  </si>
  <si>
    <t xml:space="preserve">arround straight or curved opening and arround the </t>
  </si>
  <si>
    <t>edges roof slab the width not less than 6" with fine</t>
  </si>
  <si>
    <t xml:space="preserve">Preparing  surface painting gaurds bars gates </t>
  </si>
  <si>
    <t xml:space="preserve">P/F orisa type white glazed flushing cistern with internal </t>
  </si>
  <si>
    <t>02 Nos</t>
  </si>
  <si>
    <t>b) 1" dia</t>
  </si>
  <si>
    <t>20.00Rft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</si>
  <si>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</si>
  <si>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</si>
  <si>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</si>
  <si>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</si>
  <si>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</si>
  <si>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</si>
  <si>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>(SINO:       /P- 41   )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</si>
  <si>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</si>
  <si>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</si>
  <si>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</si>
  <si>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</si>
  <si>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>zink paint with pigment to mach (PH. Schedule)</t>
  </si>
  <si>
    <t>6-Rft</t>
  </si>
  <si>
    <t xml:space="preserve">Total </t>
  </si>
  <si>
    <t>cement    concrete   cleaning    and  straight (SINO: 20/P-10)</t>
  </si>
  <si>
    <t>Dismentling cement concrete plain  ratio 1:3:6 (SINO: 19/P-10)</t>
  </si>
  <si>
    <t>(SINO: 4 / Page No: 15)</t>
  </si>
  <si>
    <t>(SINO: 4(e)/Page NO: 21)</t>
  </si>
  <si>
    <t>(SINO: 7(e)/Page No: 22)</t>
  </si>
  <si>
    <t>(SINO: 6/Page No: 16)</t>
  </si>
  <si>
    <t>the cost of binding wire also removal rust from bars (SINO:8/P-17)</t>
  </si>
  <si>
    <t>Pacca brick work in ground floor with cement sand ratio 1:6 (SINO:5/P-21)</t>
  </si>
  <si>
    <t>(SINO: 28/P-93)</t>
  </si>
  <si>
    <t>wood pannalled 1-3/4" thick pannels (SINO: 7/P-58)</t>
  </si>
  <si>
    <t>surface finishing dividing into pannels (SINO: 16(a)/Page No: 42)</t>
  </si>
  <si>
    <t>Cement plaster 1/2" thick  upto 20' height ratio 1:6 (SINO: 13/P-51)</t>
  </si>
  <si>
    <t>Page No: 35/P-55)</t>
  </si>
  <si>
    <t>Cement pointing including strucking joints on walls ratio 1:2 (SINO: 19(/P- 53)</t>
  </si>
  <si>
    <t>(SINO: 24/P-43)</t>
  </si>
  <si>
    <t>(SINO: 37/P-45)</t>
  </si>
  <si>
    <t>White washing two coats (SINO:26/Page No: 54)</t>
  </si>
  <si>
    <t>(SINO: 24/P-92)</t>
  </si>
  <si>
    <t>including edges of three coats (SINO: 4(c)/P-70)</t>
  </si>
  <si>
    <t>and similar open work (SINO: 5/P-70)</t>
  </si>
  <si>
    <t xml:space="preserve"> roof and blinded sq: floor cft per %Sft (SINO: 13/P-35)</t>
  </si>
  <si>
    <t>Sub-Engineer</t>
  </si>
  <si>
    <t>SUMMARY  OF  COST</t>
  </si>
  <si>
    <t xml:space="preserve">Add: Amount of Cartage </t>
  </si>
  <si>
    <t>Part (B) W/S &amp; S/F</t>
  </si>
  <si>
    <t>Cost of Schedule Item W/S &amp; S/F</t>
  </si>
  <si>
    <t>Non Schedule Item</t>
  </si>
  <si>
    <t xml:space="preserve">Add: 2% Contigency </t>
  </si>
  <si>
    <t>Assistant Engineer
 Education Works Sub-Division 
Qazi Ahmed</t>
  </si>
  <si>
    <t>Supplying and fixing in poistion iron steel grill size 1/4x3/4" of</t>
  </si>
  <si>
    <t>approved design i/c three cost of painting (weight not less than</t>
  </si>
  <si>
    <t>3.7 lbs finishing grill (SINO: 26/P-97)</t>
  </si>
  <si>
    <t>a)  1-1/2" thick</t>
  </si>
  <si>
    <t>b)  3" thick</t>
  </si>
  <si>
    <t>Primary coat of chalk under distempering (SINO:       /P-   )</t>
  </si>
  <si>
    <t xml:space="preserve">finishing as direction by Engineer Incharge </t>
  </si>
  <si>
    <t>Distempering three  coats (SINO: 24(b)/Page-53)</t>
  </si>
  <si>
    <t>01-No</t>
  </si>
  <si>
    <t>15.00 Rft</t>
  </si>
  <si>
    <t>Cost of Schedule  Civil work</t>
  </si>
  <si>
    <t>SCHEDU;LE 'B'</t>
  </si>
  <si>
    <t>White washing three  coats (SINO:26/Page No: 54)</t>
  </si>
  <si>
    <t>No</t>
  </si>
  <si>
    <t>Primary coat of chalk under distempering (SINO:   23    /P-54   )</t>
  </si>
  <si>
    <t xml:space="preserve">                                   Total    (A)</t>
  </si>
  <si>
    <t xml:space="preserve">                                              Say</t>
  </si>
  <si>
    <t xml:space="preserve">P/F verona Grade -1 marble flooring size 24'x12" &amp; 3/4" thick </t>
  </si>
  <si>
    <t xml:space="preserve">over bed 1" cement martor ratio 1:3  etc complete in allrespect </t>
  </si>
  <si>
    <t>i/c chamical poloishing (R.A)</t>
  </si>
  <si>
    <t>Steel</t>
  </si>
  <si>
    <t>C.C 1:5:10</t>
  </si>
  <si>
    <t>R.C.C 1:2:4</t>
  </si>
  <si>
    <t>Cement Plaster 3/8" thick Ratio 1:6</t>
  </si>
  <si>
    <t>Cement Plaster 3/4" thick Ratio 1:4</t>
  </si>
  <si>
    <t xml:space="preserve">Cement Pointing 1:2 </t>
  </si>
  <si>
    <t>C.C Topping 1:2:4 (2"Thick)</t>
  </si>
  <si>
    <t xml:space="preserve">                                     Unit</t>
  </si>
  <si>
    <t xml:space="preserve">                                         Amount</t>
  </si>
  <si>
    <t>Total      Rs:</t>
  </si>
  <si>
    <t>DPC 3"</t>
  </si>
  <si>
    <t>Earth Filling</t>
  </si>
  <si>
    <t>Earth</t>
  </si>
  <si>
    <t xml:space="preserve">                                                            Total</t>
  </si>
  <si>
    <t xml:space="preserve">                                                              Total (B)</t>
  </si>
  <si>
    <t>Lav: Block</t>
  </si>
  <si>
    <t>PART  (B)  W/S &amp; S/F</t>
  </si>
  <si>
    <t>S/F long bib cock of crystal head with 1/2" dia (SINO: 13(b)/P-19)</t>
  </si>
  <si>
    <t>Providing and fixing handle volve (China)(SINO: 5/P-17)</t>
  </si>
  <si>
    <t>3/4" dia</t>
  </si>
  <si>
    <t xml:space="preserve"> and fixing in position i.c cutting fitting and jointed with maxphalt composition</t>
  </si>
  <si>
    <t xml:space="preserve"> and cement mortar 1:1 and testing with water pressure to a head of 4" feet</t>
  </si>
  <si>
    <t>NON SCHEDULE ITEM</t>
  </si>
  <si>
    <t>Rehabilitation of Existing Primary/Elementary Schools in Taluka Qazi Ahmed 2016-17 Programme at GBPS Mitha Khan Jokhio Taluka Qazi Ahmed District S.Benazirabad.</t>
  </si>
  <si>
    <t>White washing two  coats (SINO:26/Page No: 54)</t>
  </si>
  <si>
    <t>New Surfce</t>
  </si>
  <si>
    <t>Old  Surfce</t>
  </si>
  <si>
    <t>(SINO: 24/P-42)</t>
  </si>
  <si>
    <t>(SINO: 37/P-44)</t>
  </si>
  <si>
    <t xml:space="preserve">Applying floating coat of H.Bond  (Universal) as a bond coat </t>
  </si>
  <si>
    <t>or adhesive link between old and fresh concrete or plaster</t>
  </si>
  <si>
    <t>as directed by Engineer Incharge (SINO 13(i)/P-52)</t>
  </si>
  <si>
    <t>Providing and laying tile glazed 6"x6"x 1/4" on floor or wall facing</t>
  </si>
  <si>
    <t>in required colour ad aptern of STILE specification jointed in white</t>
  </si>
  <si>
    <t>cement and pigment over a base of 1:2 grey cement mortar 3/4"</t>
  </si>
  <si>
    <t>thick i/c washing and filling of joints with slaury of white cement</t>
  </si>
  <si>
    <t>and pigment I desired shape with finishing clearing and cost of</t>
  </si>
  <si>
    <t>wax polish etc complete i/c cutting tile to proper profile (SINO: 60/P-46)</t>
  </si>
  <si>
    <t>Non Schedule Item (Veronal Marble)</t>
  </si>
  <si>
    <t>Cement Concrete Plain ratio 1:3:6</t>
  </si>
  <si>
    <t>C.C Topping 1:2:4 (3"Thick)</t>
  </si>
  <si>
    <t>Part (A) Civil Work</t>
  </si>
  <si>
    <t>2.502 (M)</t>
  </si>
  <si>
    <t>CARTAGE OF MATERIAL</t>
  </si>
  <si>
    <t>Name of work : -</t>
  </si>
  <si>
    <t>Cartage 1.0 cft/Ton and all material like stone, aggregate to coal like skkari etc B.G rail fasting point &amp; cross</t>
  </si>
  <si>
    <t>bridges, pipes, sheet rail M.S Bar etc %oNo: of Bricks 102x5x3" for 150 Cft of timber of 100 Mands of soul</t>
  </si>
  <si>
    <t>wood by truck of many others.</t>
  </si>
  <si>
    <t>C E M E N E T</t>
  </si>
  <si>
    <t>Lead from Zeal Pak cement factory to site of work …………………………</t>
  </si>
  <si>
    <t>Miles</t>
  </si>
  <si>
    <t>1st to 2 th mile…………………………………………………………………….</t>
  </si>
  <si>
    <t>Rs.</t>
  </si>
  <si>
    <t>3rd &amp; Subsequent mile pacca road…………………..</t>
  </si>
  <si>
    <t>2nd &amp; Subsequent mile Katcha road………………..</t>
  </si>
  <si>
    <t>S A N D.</t>
  </si>
  <si>
    <t>Lead from Bhollary to site of work………………………………………………</t>
  </si>
  <si>
    <t>1st to 6th Miles……………………………………………………………………</t>
  </si>
  <si>
    <t>7th &amp; Subsequent mile pacca road……………………</t>
  </si>
  <si>
    <t>STONE METAL.</t>
  </si>
  <si>
    <t>Lead from onger to site of work………………………………………………….</t>
  </si>
  <si>
    <t>1st to 6 th mile…………………………………………………………………….</t>
  </si>
  <si>
    <t>BAJRI OR SHINGLE.</t>
  </si>
  <si>
    <t>Lead from Nooriabad to site of work……………………………………………</t>
  </si>
  <si>
    <t>S T E E L</t>
  </si>
  <si>
    <t>Lead from Hyderabad to site of work…………………………………………..</t>
  </si>
  <si>
    <t>B R I C K S</t>
  </si>
  <si>
    <t>Lead from Nearest kiln to site of work…………………………………………</t>
  </si>
  <si>
    <t>EARTH / SAND</t>
  </si>
  <si>
    <t>Lead from Quarry to site of work……………………………………………..</t>
  </si>
  <si>
    <t>÷</t>
  </si>
  <si>
    <t>Assistant Engineer
Education Works Sb-Division
Qazi Ahmed</t>
  </si>
  <si>
    <t>opening and arround the edges roof slab the width not less than 6" with fine</t>
  </si>
  <si>
    <t>finishing as direction by Engineer Incharge Page No: 35/P-55)</t>
  </si>
  <si>
    <t>FINANCIAL  REVIEW</t>
  </si>
  <si>
    <t>Name of work:-</t>
  </si>
  <si>
    <t>Rehabilitation of Existing Elementary Schools of Taluka Qazi Ahmed</t>
  </si>
  <si>
    <t>Qazi Ahmed.</t>
  </si>
  <si>
    <t>S.No</t>
  </si>
  <si>
    <t>Component</t>
  </si>
  <si>
    <t>PC-I Cost</t>
  </si>
  <si>
    <t>Amount Carried for Estiamte</t>
  </si>
  <si>
    <t>Amount of Technical 
Sanction</t>
  </si>
  <si>
    <t>Main Building</t>
  </si>
  <si>
    <t>Electrification</t>
  </si>
  <si>
    <t>W/S &amp; S/Fitting</t>
  </si>
  <si>
    <t>Compound Wall</t>
  </si>
  <si>
    <t>Steel Gate</t>
  </si>
  <si>
    <t xml:space="preserve">                                  Say</t>
  </si>
  <si>
    <t>Saving/Excess from PC-I</t>
  </si>
  <si>
    <t>Excess</t>
  </si>
  <si>
    <t>Assistant Engineer
Education Works Sub-Division
Qazi Ahmed</t>
  </si>
  <si>
    <t>District SBA  2016-17 Programme at GBPS  Mitha Khan Jokhio Taluka</t>
  </si>
  <si>
    <r>
      <rPr>
        <u/>
        <sz val="11"/>
        <color theme="1"/>
        <rFont val="Calibri"/>
        <family val="2"/>
        <scheme val="minor"/>
      </rPr>
      <t>309207x100</t>
    </r>
    <r>
      <rPr>
        <sz val="11"/>
        <color theme="1"/>
        <rFont val="Calibri"/>
        <family val="2"/>
        <scheme val="minor"/>
      </rPr>
      <t xml:space="preserve"> = 14.10% Excess which is within 15% permissible limit.</t>
    </r>
  </si>
  <si>
    <t>Dismentling  brick work in lime or  cement  mortar (SINO: 13/Page No: 10)</t>
  </si>
  <si>
    <t>Removing cement or lime Plaster  (SINO: 53/P-13)</t>
  </si>
  <si>
    <t>Cement plaster3/8" upto 20' height ratio 1:6 (SINO: 11 (a)/Page-52)</t>
  </si>
  <si>
    <t>Cement plaster3/4" upto 20' height ratio 1:6 (SINO: 11 (c)/Page-52)</t>
  </si>
  <si>
    <t xml:space="preserve"> A) 2" Thick</t>
  </si>
  <si>
    <t>B) 3" Thick</t>
  </si>
  <si>
    <t>Providing and fixing squating type white glazed earthen ware W.C pan with i/c</t>
  </si>
  <si>
    <t xml:space="preserve">the cost of flushing cistern with internal fitting and flush pipe with bend &amp; making </t>
  </si>
  <si>
    <t>requisite number of holes in wall plinth &amp; floor for pipe connection &amp; making  good</t>
  </si>
  <si>
    <t xml:space="preserve">cement concrete 1:2:4  (ii)  with 4" dia white glazed earthen ware trape &amp; plastic </t>
  </si>
  <si>
    <t>S/F concelled Tea stop cock of super qualilty with C.P head 1/2" dia (SINO: 12(a) /P-18)</t>
  </si>
  <si>
    <t>Providing G.I pipe special and clamps etc i.c fixing cutting and fitting complete with</t>
  </si>
  <si>
    <t xml:space="preserve">through walls and roof making good etc painting two  and i.c the cost breacking </t>
  </si>
  <si>
    <t xml:space="preserve">coats after cleaning  the pipe etc.  With white zink paint with pigment to match </t>
  </si>
  <si>
    <t>the colour  5 of the building and testing with water to pressure head of 200</t>
  </si>
  <si>
    <t xml:space="preserve"> feet and handling(SINO: 1/P-12)</t>
  </si>
  <si>
    <t xml:space="preserve">P/L UPVC Preasure pipes of class "B" (equivalent make) fixing in trenches i/c  </t>
  </si>
  <si>
    <t>cutting  fitting  and jointing with 'Z' joint with one rubber ring i/c testing</t>
  </si>
  <si>
    <t xml:space="preserve"> with  water to a head 61 meter or 200 feet (PH. Schedule)(SINO: E- ( 1 ) /P-22)</t>
  </si>
  <si>
    <t xml:space="preserve">Providing RCC pipe with collor class 'B' digging the trenches to required depth </t>
  </si>
  <si>
    <t xml:space="preserve"> above the top of and refilling with excavated staff  (SINO: 2/P-24)</t>
  </si>
  <si>
    <t xml:space="preserve">P/F water pump set with diamond motar &amp; pump 1 HP 1400 PRM single </t>
  </si>
  <si>
    <t>thumble  (SINO: 01 -A-(ii)/P-01)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</si>
  <si>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</si>
  <si>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</si>
  <si>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</si>
  <si>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 xml:space="preserve"> the cost also carriage  tools and plants making and fixing (SINO: 29/P-93)</t>
  </si>
  <si>
    <t>P/F G.I framme chowkats  of size 7"x2" or 41/2" x3" used  for used windows</t>
  </si>
  <si>
    <t>the cost also carriage  tools and plants making and fixing (SINO: 28/P-93)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</si>
  <si>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</si>
  <si>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</si>
  <si>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</si>
  <si>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 xml:space="preserve">Making and fixing steel grated door with 1/16" thick sheeting  i/c angle iron </t>
  </si>
  <si>
    <t xml:space="preserve"> framme 2"x2"x3/8" and 3/4"  sq: bars  4" centre to centre with locking </t>
  </si>
  <si>
    <t>arrangment  (SINO: 24/P-92)</t>
  </si>
  <si>
    <t>Extra labour for making cement bend plaster  pattas/bend arround straight or carved</t>
  </si>
  <si>
    <t xml:space="preserve">Cement concrete plain  including placing compecting finishing and </t>
  </si>
  <si>
    <t>curring  complete i.c screening and washing at stone agregrate without</t>
  </si>
  <si>
    <t xml:space="preserve"> shuttering (SINO: 5 (h) /P-16)</t>
  </si>
  <si>
    <t>Filling watering and ramming earth under floor  with new  earth ( excavated</t>
  </si>
  <si>
    <t xml:space="preserve"> from out side) lead upto one chiain  and lead upto 5' feet (SINO: 22/P-04)</t>
  </si>
  <si>
    <t>(Ratio 1:3:6)</t>
  </si>
  <si>
    <t>Boaring for tube well in all water bearing soil from grpound level upto 100 feet or 3.5</t>
  </si>
  <si>
    <t xml:space="preserve"> meter depth i.c sinking and with drawing of casing pipe (SINO: 1/P-41) (PHE)</t>
  </si>
  <si>
    <t>(SINO: 6/Page No: 17)</t>
  </si>
  <si>
    <t>Cement plaster 1/2" thick  upto 20' height ratio 1:6 (SINO: 13(b)/P-52)</t>
  </si>
  <si>
    <t>surface finishing dividing into pannels (SINO: 16(c)/Page No: 42)</t>
  </si>
  <si>
    <t>Distempering three  coats (SINO: 24(c)/Page-54)</t>
  </si>
  <si>
    <t>Distempering two coats (SINO: 24(b)/Page-54)</t>
  </si>
  <si>
    <t>Colour washing two coats (SINO: 25(b)/Page No: 54)</t>
  </si>
  <si>
    <t>including edges of three coats (SINO: 5(c)/P-70)</t>
  </si>
  <si>
    <t>and similar open work (SINO: 5 (d)/P-70)</t>
  </si>
  <si>
    <t>SCHEDULE "B"</t>
  </si>
  <si>
    <t>Contractor</t>
  </si>
  <si>
    <t>Executive Engineer
Education Works Division
 Shaheed Benazirabad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</si>
</sst>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i/>
      <u/>
      <sz val="14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6"/>
      <color theme="1"/>
      <name val="Bookman Old Style"/>
      <family val="1"/>
    </font>
    <font>
      <u/>
      <sz val="11"/>
      <color theme="1"/>
      <name val="Arial"/>
      <family val="2"/>
    </font>
    <font>
      <sz val="9"/>
      <name val="Arial"/>
      <family val="2"/>
    </font>
    <font>
      <sz val="11"/>
      <color theme="1"/>
      <name val="Cambria"/>
      <family val="1"/>
      <scheme val="major"/>
    </font>
    <font>
      <b/>
      <u/>
      <sz val="10"/>
      <color theme="1"/>
      <name val="Arial"/>
      <family val="2"/>
    </font>
    <font>
      <b/>
      <i/>
      <sz val="16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2"/>
      <color theme="1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7">
    <xf numFmtId="0" fontId="0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5" fillId="0" borderId="0" xfId="37" applyFont="1"/>
    <xf numFmtId="0" fontId="2" fillId="0" borderId="0" xfId="37" applyFont="1" applyFill="1" applyBorder="1"/>
    <xf numFmtId="0" fontId="3" fillId="0" borderId="0" xfId="37" applyFont="1" applyFill="1" applyBorder="1"/>
    <xf numFmtId="0" fontId="7" fillId="0" borderId="0" xfId="37" applyFont="1" applyFill="1" applyBorder="1"/>
    <xf numFmtId="0" fontId="7" fillId="0" borderId="0" xfId="37" applyFont="1" applyBorder="1" applyAlignment="1">
      <alignment vertical="center"/>
    </xf>
    <xf numFmtId="0" fontId="9" fillId="0" borderId="0" xfId="34" applyFont="1"/>
    <xf numFmtId="0" fontId="9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9" fillId="0" borderId="0" xfId="35" applyFont="1"/>
    <xf numFmtId="0" fontId="8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10" fillId="0" borderId="0" xfId="0" applyFont="1"/>
    <xf numFmtId="0" fontId="6" fillId="0" borderId="0" xfId="37" applyFont="1"/>
    <xf numFmtId="0" fontId="9" fillId="0" borderId="0" xfId="26" applyFont="1" applyAlignment="1">
      <alignment horizontal="left"/>
    </xf>
    <xf numFmtId="0" fontId="9" fillId="0" borderId="0" xfId="10" applyFont="1"/>
    <xf numFmtId="0" fontId="0" fillId="0" borderId="0" xfId="0"/>
    <xf numFmtId="0" fontId="0" fillId="0" borderId="0" xfId="0" applyBorder="1"/>
    <xf numFmtId="0" fontId="7" fillId="0" borderId="0" xfId="0" applyFont="1"/>
    <xf numFmtId="0" fontId="3" fillId="0" borderId="12" xfId="145" applyFont="1" applyBorder="1" applyAlignment="1">
      <alignment horizontal="center" vertical="center"/>
    </xf>
    <xf numFmtId="0" fontId="3" fillId="0" borderId="11" xfId="145" applyFont="1" applyBorder="1" applyAlignment="1">
      <alignment horizontal="center" vertical="center"/>
    </xf>
    <xf numFmtId="0" fontId="3" fillId="0" borderId="12" xfId="145" applyFont="1" applyFill="1" applyBorder="1" applyAlignment="1">
      <alignment horizontal="center"/>
    </xf>
    <xf numFmtId="1" fontId="3" fillId="0" borderId="12" xfId="145" applyNumberFormat="1" applyFont="1" applyFill="1" applyBorder="1" applyAlignment="1">
      <alignment horizontal="center"/>
    </xf>
    <xf numFmtId="0" fontId="2" fillId="0" borderId="0" xfId="37" applyFont="1"/>
    <xf numFmtId="0" fontId="7" fillId="0" borderId="0" xfId="37" applyFont="1"/>
    <xf numFmtId="0" fontId="14" fillId="0" borderId="0" xfId="37" applyFont="1" applyAlignment="1">
      <alignment vertic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2" fontId="2" fillId="0" borderId="0" xfId="37" applyNumberFormat="1" applyFont="1" applyBorder="1" applyAlignment="1">
      <alignment horizontal="left"/>
    </xf>
    <xf numFmtId="2" fontId="2" fillId="0" borderId="1" xfId="37" applyNumberFormat="1" applyFont="1" applyBorder="1" applyAlignment="1">
      <alignment horizontal="center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9" fillId="0" borderId="0" xfId="10" applyFont="1" applyBorder="1"/>
    <xf numFmtId="0" fontId="9" fillId="0" borderId="0" xfId="0" applyFont="1"/>
    <xf numFmtId="0" fontId="9" fillId="0" borderId="0" xfId="0" applyFont="1" applyBorder="1"/>
    <xf numFmtId="2" fontId="9" fillId="0" borderId="0" xfId="0" applyNumberFormat="1" applyFont="1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7" fillId="0" borderId="0" xfId="37" applyFont="1" applyAlignment="1">
      <alignment horizontal="left"/>
    </xf>
    <xf numFmtId="0" fontId="2" fillId="0" borderId="0" xfId="0" applyFont="1"/>
    <xf numFmtId="0" fontId="2" fillId="0" borderId="12" xfId="145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2" fillId="0" borderId="0" xfId="24" applyFont="1"/>
    <xf numFmtId="0" fontId="11" fillId="0" borderId="0" xfId="0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5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164" fontId="2" fillId="0" borderId="0" xfId="37" applyNumberFormat="1" applyFont="1" applyBorder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7" fillId="0" borderId="0" xfId="37" applyNumberFormat="1" applyFont="1" applyFill="1" applyBorder="1" applyAlignment="1">
      <alignment horizontal="left"/>
    </xf>
    <xf numFmtId="2" fontId="9" fillId="0" borderId="0" xfId="0" applyNumberFormat="1" applyFont="1" applyAlignment="1">
      <alignment horizontal="left"/>
    </xf>
    <xf numFmtId="2" fontId="2" fillId="0" borderId="9" xfId="37" applyNumberFormat="1" applyFont="1" applyBorder="1" applyAlignment="1">
      <alignment horizontal="right"/>
    </xf>
    <xf numFmtId="2" fontId="2" fillId="0" borderId="9" xfId="37" applyNumberFormat="1" applyFont="1" applyBorder="1" applyAlignment="1">
      <alignment horizontal="left"/>
    </xf>
    <xf numFmtId="0" fontId="9" fillId="0" borderId="9" xfId="0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43" fontId="11" fillId="0" borderId="0" xfId="146" applyFont="1" applyAlignment="1">
      <alignment horizontal="center"/>
    </xf>
    <xf numFmtId="0" fontId="11" fillId="0" borderId="0" xfId="0" applyFont="1" applyAlignment="1">
      <alignment horizontal="left"/>
    </xf>
    <xf numFmtId="0" fontId="18" fillId="0" borderId="9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1" fillId="0" borderId="9" xfId="0" applyNumberFormat="1" applyFont="1" applyBorder="1" applyAlignment="1">
      <alignment horizontal="center"/>
    </xf>
    <xf numFmtId="0" fontId="7" fillId="0" borderId="0" xfId="37" applyFont="1" applyBorder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7" fillId="0" borderId="0" xfId="42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17" fillId="0" borderId="0" xfId="0" applyFont="1" applyAlignment="1"/>
    <xf numFmtId="2" fontId="2" fillId="0" borderId="0" xfId="37" applyNumberFormat="1" applyFont="1" applyBorder="1" applyAlignment="1">
      <alignment horizontal="left"/>
    </xf>
    <xf numFmtId="0" fontId="4" fillId="0" borderId="0" xfId="145" applyFont="1" applyAlignment="1">
      <alignment horizontal="center" vertical="center"/>
    </xf>
    <xf numFmtId="0" fontId="6" fillId="0" borderId="0" xfId="145" applyFont="1" applyAlignment="1">
      <alignment vertical="top"/>
    </xf>
    <xf numFmtId="0" fontId="3" fillId="0" borderId="0" xfId="37" applyFont="1" applyAlignment="1">
      <alignment vertical="top" wrapText="1"/>
    </xf>
    <xf numFmtId="0" fontId="2" fillId="0" borderId="0" xfId="145" applyFont="1"/>
    <xf numFmtId="0" fontId="3" fillId="0" borderId="0" xfId="145" applyFont="1" applyBorder="1" applyAlignment="1">
      <alignment horizontal="center" vertical="center"/>
    </xf>
    <xf numFmtId="0" fontId="3" fillId="0" borderId="12" xfId="145" applyFont="1" applyBorder="1" applyAlignment="1">
      <alignment horizontal="center"/>
    </xf>
    <xf numFmtId="0" fontId="3" fillId="0" borderId="2" xfId="145" applyFont="1" applyBorder="1" applyAlignment="1">
      <alignment horizontal="center"/>
    </xf>
    <xf numFmtId="0" fontId="3" fillId="0" borderId="0" xfId="145" applyFont="1" applyBorder="1" applyAlignment="1">
      <alignment horizontal="center"/>
    </xf>
    <xf numFmtId="0" fontId="2" fillId="0" borderId="11" xfId="145" applyFont="1" applyBorder="1" applyAlignment="1">
      <alignment horizontal="center"/>
    </xf>
    <xf numFmtId="0" fontId="2" fillId="0" borderId="2" xfId="145" applyFont="1" applyBorder="1" applyAlignment="1">
      <alignment horizontal="center"/>
    </xf>
    <xf numFmtId="0" fontId="2" fillId="0" borderId="12" xfId="145" applyFont="1" applyBorder="1" applyAlignment="1">
      <alignment horizontal="center"/>
    </xf>
    <xf numFmtId="0" fontId="2" fillId="0" borderId="0" xfId="145" applyFont="1" applyBorder="1" applyAlignment="1">
      <alignment horizontal="center"/>
    </xf>
    <xf numFmtId="0" fontId="2" fillId="0" borderId="11" xfId="145" applyFont="1" applyBorder="1" applyAlignment="1">
      <alignment horizontal="left" vertical="center"/>
    </xf>
    <xf numFmtId="2" fontId="2" fillId="0" borderId="11" xfId="145" applyNumberFormat="1" applyFont="1" applyBorder="1" applyAlignment="1">
      <alignment horizontal="center" vertical="center"/>
    </xf>
    <xf numFmtId="0" fontId="2" fillId="0" borderId="12" xfId="145" applyFont="1" applyBorder="1"/>
    <xf numFmtId="165" fontId="2" fillId="0" borderId="12" xfId="145" applyNumberFormat="1" applyFont="1" applyBorder="1" applyAlignment="1">
      <alignment horizontal="center"/>
    </xf>
    <xf numFmtId="0" fontId="19" fillId="0" borderId="12" xfId="145" applyFont="1" applyBorder="1" applyAlignment="1">
      <alignment horizontal="center"/>
    </xf>
    <xf numFmtId="2" fontId="2" fillId="0" borderId="12" xfId="145" applyNumberFormat="1" applyFont="1" applyBorder="1" applyAlignment="1">
      <alignment horizontal="center"/>
    </xf>
    <xf numFmtId="1" fontId="3" fillId="0" borderId="12" xfId="145" applyNumberFormat="1" applyFont="1" applyBorder="1" applyAlignment="1">
      <alignment horizontal="center" vertical="center"/>
    </xf>
    <xf numFmtId="2" fontId="3" fillId="0" borderId="12" xfId="145" applyNumberFormat="1" applyFont="1" applyFill="1" applyBorder="1" applyAlignment="1">
      <alignment horizontal="center"/>
    </xf>
    <xf numFmtId="0" fontId="3" fillId="0" borderId="0" xfId="145" applyFont="1" applyFill="1" applyBorder="1" applyAlignment="1">
      <alignment horizontal="center"/>
    </xf>
    <xf numFmtId="1" fontId="15" fillId="0" borderId="12" xfId="145" applyNumberFormat="1" applyFont="1" applyFill="1" applyBorder="1" applyAlignment="1">
      <alignment horizontal="center"/>
    </xf>
    <xf numFmtId="1" fontId="3" fillId="0" borderId="0" xfId="145" applyNumberFormat="1" applyFont="1" applyFill="1" applyBorder="1" applyAlignment="1">
      <alignment horizontal="center"/>
    </xf>
    <xf numFmtId="0" fontId="2" fillId="0" borderId="0" xfId="145" applyFont="1" applyBorder="1"/>
    <xf numFmtId="0" fontId="2" fillId="0" borderId="3" xfId="145" applyFont="1" applyBorder="1" applyAlignment="1">
      <alignment vertical="center"/>
    </xf>
    <xf numFmtId="1" fontId="2" fillId="0" borderId="0" xfId="37" applyNumberFormat="1" applyFont="1" applyAlignment="1">
      <alignment horizontal="center"/>
    </xf>
    <xf numFmtId="0" fontId="2" fillId="0" borderId="4" xfId="145" applyFont="1" applyBorder="1" applyAlignment="1">
      <alignment horizontal="center"/>
    </xf>
    <xf numFmtId="0" fontId="3" fillId="0" borderId="13" xfId="145" applyFont="1" applyBorder="1" applyAlignment="1">
      <alignment horizontal="center" vertical="center"/>
    </xf>
    <xf numFmtId="0" fontId="2" fillId="0" borderId="13" xfId="145" applyFont="1" applyBorder="1" applyAlignment="1">
      <alignment horizontal="center" vertic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48" applyFont="1" applyBorder="1" applyAlignment="1">
      <alignment vertic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20" fillId="0" borderId="0" xfId="0" applyFont="1"/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2" fillId="0" borderId="0" xfId="46" applyFont="1"/>
    <xf numFmtId="0" fontId="9" fillId="0" borderId="0" xfId="0" applyFont="1" applyBorder="1" applyAlignment="1">
      <alignment horizontal="center"/>
    </xf>
    <xf numFmtId="0" fontId="21" fillId="0" borderId="0" xfId="0" applyFont="1"/>
    <xf numFmtId="0" fontId="2" fillId="0" borderId="0" xfId="37" applyFont="1" applyAlignment="1">
      <alignment horizontal="center"/>
    </xf>
    <xf numFmtId="0" fontId="2" fillId="0" borderId="1" xfId="48" applyFont="1" applyBorder="1" applyAlignment="1">
      <alignment vertical="center"/>
    </xf>
    <xf numFmtId="0" fontId="2" fillId="0" borderId="0" xfId="48" applyFont="1" applyBorder="1"/>
    <xf numFmtId="2" fontId="2" fillId="0" borderId="0" xfId="48" applyNumberFormat="1" applyFont="1" applyBorder="1"/>
    <xf numFmtId="0" fontId="2" fillId="0" borderId="1" xfId="48" applyFont="1" applyBorder="1" applyAlignment="1">
      <alignment horizontal="right"/>
    </xf>
    <xf numFmtId="0" fontId="9" fillId="0" borderId="0" xfId="0" applyFont="1" applyAlignment="1">
      <alignment horizontal="center"/>
    </xf>
    <xf numFmtId="0" fontId="23" fillId="0" borderId="0" xfId="0" applyFont="1"/>
    <xf numFmtId="0" fontId="24" fillId="0" borderId="0" xfId="0" applyFont="1"/>
    <xf numFmtId="0" fontId="11" fillId="0" borderId="9" xfId="0" applyFont="1" applyBorder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9" fillId="0" borderId="0" xfId="1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/>
    <xf numFmtId="0" fontId="15" fillId="0" borderId="0" xfId="0" applyFont="1" applyAlignment="1">
      <alignment vertical="top" wrapText="1"/>
    </xf>
    <xf numFmtId="0" fontId="26" fillId="0" borderId="0" xfId="0" applyFont="1"/>
    <xf numFmtId="0" fontId="27" fillId="0" borderId="0" xfId="0" applyFont="1"/>
    <xf numFmtId="0" fontId="27" fillId="0" borderId="1" xfId="0" applyFont="1" applyBorder="1"/>
    <xf numFmtId="2" fontId="27" fillId="0" borderId="1" xfId="0" applyNumberFormat="1" applyFont="1" applyBorder="1"/>
    <xf numFmtId="0" fontId="28" fillId="0" borderId="0" xfId="0" applyFont="1"/>
    <xf numFmtId="0" fontId="2" fillId="0" borderId="0" xfId="6" applyFont="1" applyBorder="1"/>
    <xf numFmtId="0" fontId="2" fillId="0" borderId="0" xfId="48" applyFont="1" applyBorder="1" applyAlignment="1">
      <alignment horizontal="center" vertical="center"/>
    </xf>
    <xf numFmtId="1" fontId="2" fillId="0" borderId="0" xfId="48" applyNumberFormat="1" applyFont="1" applyBorder="1"/>
    <xf numFmtId="0" fontId="2" fillId="0" borderId="0" xfId="48" applyFont="1" applyFill="1" applyBorder="1"/>
    <xf numFmtId="0" fontId="9" fillId="0" borderId="0" xfId="10" applyFont="1" applyFill="1"/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6" fillId="0" borderId="0" xfId="37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Border="1"/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/>
    <xf numFmtId="43" fontId="0" fillId="0" borderId="0" xfId="146" applyFon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center" vertical="top" wrapText="1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" fontId="2" fillId="0" borderId="0" xfId="37" applyNumberFormat="1" applyFont="1" applyAlignment="1">
      <alignment horizontal="left"/>
    </xf>
    <xf numFmtId="0" fontId="9" fillId="0" borderId="0" xfId="10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24" applyFont="1" applyBorder="1" applyAlignment="1">
      <alignment horizontal="left"/>
    </xf>
    <xf numFmtId="43" fontId="0" fillId="0" borderId="0" xfId="0" applyNumberForma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1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13" fillId="0" borderId="0" xfId="37" applyFont="1" applyAlignment="1">
      <alignment horizontal="center"/>
    </xf>
    <xf numFmtId="0" fontId="3" fillId="0" borderId="6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 wrapText="1"/>
    </xf>
    <xf numFmtId="0" fontId="3" fillId="0" borderId="10" xfId="37" applyFont="1" applyBorder="1" applyAlignment="1">
      <alignment horizontal="center" vertical="center"/>
    </xf>
    <xf numFmtId="0" fontId="3" fillId="0" borderId="11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7" xfId="37" applyFont="1" applyBorder="1" applyAlignment="1">
      <alignment horizontal="center" vertical="center"/>
    </xf>
    <xf numFmtId="0" fontId="3" fillId="0" borderId="9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3" fillId="0" borderId="0" xfId="37" applyFont="1" applyAlignment="1">
      <alignment horizontal="left" vertical="top" wrapText="1"/>
    </xf>
    <xf numFmtId="0" fontId="3" fillId="0" borderId="15" xfId="145" applyFont="1" applyBorder="1" applyAlignment="1">
      <alignment vertical="center"/>
    </xf>
    <xf numFmtId="0" fontId="3" fillId="0" borderId="18" xfId="145" applyFont="1" applyBorder="1" applyAlignment="1">
      <alignment vertical="center"/>
    </xf>
    <xf numFmtId="0" fontId="3" fillId="0" borderId="0" xfId="37" applyFont="1" applyAlignment="1">
      <alignment horizontal="center" vertical="top" wrapText="1"/>
    </xf>
    <xf numFmtId="0" fontId="3" fillId="0" borderId="14" xfId="37" applyFont="1" applyBorder="1" applyAlignment="1">
      <alignment horizontal="center" vertical="top" wrapText="1"/>
    </xf>
    <xf numFmtId="2" fontId="22" fillId="0" borderId="16" xfId="0" applyNumberFormat="1" applyFont="1" applyBorder="1" applyAlignment="1">
      <alignment horizontal="left" vertical="center"/>
    </xf>
    <xf numFmtId="2" fontId="22" fillId="0" borderId="17" xfId="0" applyNumberFormat="1" applyFont="1" applyBorder="1" applyAlignment="1">
      <alignment horizontal="left" vertical="center"/>
    </xf>
    <xf numFmtId="2" fontId="22" fillId="0" borderId="19" xfId="0" applyNumberFormat="1" applyFont="1" applyBorder="1" applyAlignment="1">
      <alignment horizontal="left" vertical="center"/>
    </xf>
    <xf numFmtId="2" fontId="22" fillId="0" borderId="20" xfId="0" applyNumberFormat="1" applyFont="1" applyBorder="1" applyAlignment="1">
      <alignment horizontal="left" vertical="center"/>
    </xf>
    <xf numFmtId="0" fontId="4" fillId="0" borderId="0" xfId="145" applyFont="1" applyAlignment="1">
      <alignment horizontal="center" vertical="center"/>
    </xf>
    <xf numFmtId="1" fontId="12" fillId="0" borderId="8" xfId="145" applyNumberFormat="1" applyFont="1" applyBorder="1" applyAlignment="1">
      <alignment horizontal="left" vertical="center"/>
    </xf>
    <xf numFmtId="1" fontId="12" fillId="0" borderId="5" xfId="145" applyNumberFormat="1" applyFont="1" applyBorder="1" applyAlignment="1">
      <alignment horizontal="left" vertical="center"/>
    </xf>
    <xf numFmtId="1" fontId="12" fillId="0" borderId="9" xfId="145" applyNumberFormat="1" applyFont="1" applyBorder="1" applyAlignment="1">
      <alignment horizontal="left" vertical="center"/>
    </xf>
    <xf numFmtId="1" fontId="12" fillId="0" borderId="4" xfId="145" applyNumberFormat="1" applyFont="1" applyBorder="1" applyAlignment="1">
      <alignment horizontal="left" vertical="center"/>
    </xf>
    <xf numFmtId="0" fontId="3" fillId="0" borderId="3" xfId="145" applyFont="1" applyBorder="1" applyAlignment="1">
      <alignment horizontal="center" vertical="center"/>
    </xf>
    <xf numFmtId="0" fontId="3" fillId="0" borderId="2" xfId="145" applyFont="1" applyBorder="1" applyAlignment="1">
      <alignment horizontal="center" vertical="center"/>
    </xf>
    <xf numFmtId="0" fontId="3" fillId="0" borderId="3" xfId="145" applyFont="1" applyFill="1" applyBorder="1" applyAlignment="1">
      <alignment horizontal="center" vertical="center"/>
    </xf>
    <xf numFmtId="0" fontId="3" fillId="0" borderId="2" xfId="145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0" borderId="0" xfId="37" applyFont="1" applyAlignment="1">
      <alignment horizontal="center" wrapText="1"/>
    </xf>
    <xf numFmtId="2" fontId="2" fillId="0" borderId="0" xfId="37" applyNumberFormat="1" applyFont="1" applyFill="1" applyBorder="1" applyAlignment="1">
      <alignment horizontal="left" vertical="top"/>
    </xf>
    <xf numFmtId="2" fontId="9" fillId="0" borderId="0" xfId="0" applyNumberFormat="1" applyFont="1" applyBorder="1" applyAlignment="1">
      <alignment horizontal="left"/>
    </xf>
    <xf numFmtId="2" fontId="2" fillId="0" borderId="9" xfId="37" applyNumberFormat="1" applyFont="1" applyBorder="1"/>
  </cellXfs>
  <cellStyles count="147">
    <cellStyle name="Comma" xfId="146" builtinId="3"/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7</xdr:row>
      <xdr:rowOff>104775</xdr:rowOff>
    </xdr:from>
    <xdr:to>
      <xdr:col>6</xdr:col>
      <xdr:colOff>85725</xdr:colOff>
      <xdr:row>18</xdr:row>
      <xdr:rowOff>171450</xdr:rowOff>
    </xdr:to>
    <xdr:sp macro="" textlink="">
      <xdr:nvSpPr>
        <xdr:cNvPr id="2" name="Right Brace 1"/>
        <xdr:cNvSpPr/>
      </xdr:nvSpPr>
      <xdr:spPr>
        <a:xfrm>
          <a:off x="4448175" y="1638300"/>
          <a:ext cx="180975" cy="17430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8"/>
  <sheetViews>
    <sheetView topLeftCell="A166" workbookViewId="0">
      <selection activeCell="A177" sqref="A177:N180"/>
    </sheetView>
  </sheetViews>
  <sheetFormatPr defaultRowHeight="15"/>
  <cols>
    <col min="1" max="1" width="5.7109375" style="18" customWidth="1"/>
    <col min="2" max="2" width="16.5703125" style="18" customWidth="1"/>
    <col min="3" max="3" width="2.85546875" style="18" customWidth="1"/>
    <col min="4" max="4" width="3.140625" style="18" customWidth="1"/>
    <col min="5" max="5" width="6" style="18" customWidth="1"/>
    <col min="6" max="6" width="2.85546875" style="18" customWidth="1"/>
    <col min="7" max="7" width="6.140625" style="18" customWidth="1"/>
    <col min="8" max="8" width="2.85546875" style="18" customWidth="1"/>
    <col min="9" max="9" width="6.85546875" style="18" customWidth="1"/>
    <col min="10" max="10" width="4.42578125" style="18" customWidth="1"/>
    <col min="11" max="11" width="9.140625" style="18"/>
    <col min="12" max="12" width="3.85546875" style="18" customWidth="1"/>
    <col min="13" max="13" width="3.42578125" style="18" customWidth="1"/>
    <col min="14" max="14" width="16.140625" style="18" customWidth="1"/>
    <col min="15" max="15" width="9.140625" style="18"/>
    <col min="16" max="16" width="11.28515625" style="18" customWidth="1"/>
    <col min="17" max="17" width="13" style="18" customWidth="1"/>
    <col min="18" max="16384" width="9.140625" style="18"/>
  </cols>
  <sheetData>
    <row r="1" spans="1:17" ht="18.75">
      <c r="A1" s="216" t="s">
        <v>166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7" ht="6.7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7">
      <c r="A3" s="2"/>
      <c r="B3" s="15" t="s">
        <v>0</v>
      </c>
      <c r="C3" s="27"/>
      <c r="D3" s="27"/>
      <c r="E3" s="11"/>
      <c r="F3" s="11"/>
      <c r="G3" s="11"/>
      <c r="H3" s="11"/>
      <c r="I3" s="11"/>
      <c r="J3" s="11"/>
      <c r="K3" s="11"/>
      <c r="L3" s="11"/>
      <c r="M3" s="11"/>
    </row>
    <row r="4" spans="1:17">
      <c r="A4" s="2"/>
      <c r="B4" s="15"/>
      <c r="C4" s="27"/>
      <c r="D4" s="27"/>
      <c r="E4" s="11"/>
      <c r="F4" s="11"/>
      <c r="G4" s="11"/>
      <c r="H4" s="11"/>
      <c r="I4" s="11"/>
      <c r="J4" s="11"/>
      <c r="K4" s="11"/>
      <c r="L4" s="11"/>
      <c r="M4" s="11"/>
    </row>
    <row r="5" spans="1:17">
      <c r="A5" s="2"/>
      <c r="B5" s="15"/>
      <c r="C5" s="27"/>
      <c r="D5" s="27"/>
      <c r="E5" s="11"/>
      <c r="F5" s="11"/>
      <c r="G5" s="11"/>
      <c r="H5" s="11"/>
      <c r="I5" s="11"/>
      <c r="J5" s="11"/>
      <c r="K5" s="11"/>
      <c r="L5" s="11"/>
      <c r="M5" s="11"/>
    </row>
    <row r="6" spans="1:17" ht="9" customHeight="1">
      <c r="A6" s="2"/>
      <c r="B6" s="1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7">
      <c r="A7" s="217" t="s">
        <v>1</v>
      </c>
      <c r="B7" s="219" t="s">
        <v>2</v>
      </c>
      <c r="C7" s="221" t="s">
        <v>3</v>
      </c>
      <c r="D7" s="222"/>
      <c r="E7" s="222"/>
      <c r="F7" s="223"/>
      <c r="G7" s="221" t="s">
        <v>4</v>
      </c>
      <c r="H7" s="222"/>
      <c r="I7" s="222"/>
      <c r="J7" s="221" t="s">
        <v>5</v>
      </c>
      <c r="K7" s="222"/>
      <c r="L7" s="221" t="s">
        <v>6</v>
      </c>
      <c r="M7" s="222"/>
      <c r="N7" s="223"/>
    </row>
    <row r="8" spans="1:17">
      <c r="A8" s="218"/>
      <c r="B8" s="220"/>
      <c r="C8" s="224"/>
      <c r="D8" s="225"/>
      <c r="E8" s="225"/>
      <c r="F8" s="226"/>
      <c r="G8" s="224"/>
      <c r="H8" s="225"/>
      <c r="I8" s="225"/>
      <c r="J8" s="224"/>
      <c r="K8" s="225"/>
      <c r="L8" s="224"/>
      <c r="M8" s="225"/>
      <c r="N8" s="226"/>
    </row>
    <row r="9" spans="1:17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7" ht="14.1" customHeight="1">
      <c r="A10" s="99">
        <v>1</v>
      </c>
      <c r="B10" s="25" t="s">
        <v>13</v>
      </c>
      <c r="C10" s="25"/>
      <c r="D10" s="25"/>
      <c r="E10" s="33"/>
      <c r="F10" s="25"/>
      <c r="G10" s="25"/>
      <c r="H10" s="25"/>
      <c r="I10" s="25"/>
      <c r="J10" s="25"/>
      <c r="K10" s="32"/>
      <c r="L10" s="25"/>
      <c r="M10" s="99"/>
      <c r="N10" s="45"/>
    </row>
    <row r="11" spans="1:17" ht="14.1" customHeight="1">
      <c r="A11" s="99"/>
      <c r="B11" s="25"/>
      <c r="C11" s="25"/>
      <c r="D11" s="25"/>
      <c r="E11" s="33"/>
      <c r="F11" s="25"/>
      <c r="G11" s="25"/>
      <c r="H11" s="25"/>
      <c r="I11" s="25"/>
      <c r="J11" s="25"/>
      <c r="K11" s="32"/>
      <c r="L11" s="25"/>
      <c r="M11" s="99"/>
      <c r="N11" s="45"/>
    </row>
    <row r="12" spans="1:17" ht="14.1" customHeight="1">
      <c r="A12" s="99"/>
      <c r="B12" s="25"/>
      <c r="C12" s="25"/>
      <c r="D12" s="25"/>
      <c r="E12" s="95"/>
      <c r="F12" s="25"/>
      <c r="G12" s="95"/>
      <c r="H12" s="95"/>
      <c r="I12" s="95"/>
      <c r="J12" s="28"/>
      <c r="K12" s="34"/>
      <c r="L12" s="29"/>
      <c r="M12" s="99"/>
      <c r="N12" s="45"/>
      <c r="Q12" s="18">
        <f>C12*H12/100</f>
        <v>0</v>
      </c>
    </row>
    <row r="13" spans="1:17" ht="14.1" customHeight="1">
      <c r="A13" s="99"/>
      <c r="B13" s="25"/>
      <c r="C13" s="227">
        <v>2205</v>
      </c>
      <c r="D13" s="227"/>
      <c r="E13" s="227"/>
      <c r="F13" s="33" t="s">
        <v>10</v>
      </c>
      <c r="G13" s="25" t="s">
        <v>11</v>
      </c>
      <c r="H13" s="227">
        <v>1285.6300000000001</v>
      </c>
      <c r="I13" s="227"/>
      <c r="J13" s="227"/>
      <c r="K13" s="35" t="s">
        <v>12</v>
      </c>
      <c r="L13" s="34"/>
      <c r="M13" s="34" t="s">
        <v>11</v>
      </c>
      <c r="N13" s="36">
        <v>28348</v>
      </c>
    </row>
    <row r="14" spans="1:17" ht="14.1" customHeight="1">
      <c r="A14" s="99">
        <v>2</v>
      </c>
      <c r="B14" s="30" t="s">
        <v>98</v>
      </c>
      <c r="C14" s="96"/>
      <c r="D14" s="96"/>
      <c r="E14" s="96"/>
      <c r="F14" s="33"/>
      <c r="G14" s="25"/>
      <c r="H14" s="96"/>
      <c r="I14" s="96"/>
      <c r="J14" s="96"/>
      <c r="K14" s="35"/>
      <c r="L14" s="34"/>
      <c r="M14" s="34"/>
      <c r="N14" s="36"/>
    </row>
    <row r="15" spans="1:17" ht="14.1" customHeight="1">
      <c r="A15" s="99"/>
      <c r="B15" s="30" t="s">
        <v>126</v>
      </c>
      <c r="C15" s="96"/>
      <c r="D15" s="96"/>
      <c r="E15" s="96"/>
      <c r="F15" s="33"/>
      <c r="G15" s="25"/>
      <c r="H15" s="96"/>
      <c r="I15" s="96"/>
      <c r="J15" s="96"/>
      <c r="K15" s="35"/>
      <c r="L15" s="34"/>
      <c r="M15" s="34"/>
      <c r="N15" s="36"/>
    </row>
    <row r="16" spans="1:17" ht="14.1" customHeight="1">
      <c r="A16" s="99"/>
      <c r="B16" s="30"/>
      <c r="C16" s="96"/>
      <c r="D16" s="96"/>
      <c r="E16" s="96"/>
      <c r="F16" s="33"/>
      <c r="G16" s="25"/>
      <c r="H16" s="96"/>
      <c r="I16" s="96"/>
      <c r="J16" s="96"/>
      <c r="K16" s="35"/>
      <c r="L16" s="34"/>
      <c r="M16" s="34"/>
      <c r="N16" s="36"/>
      <c r="Q16" s="18">
        <f>C16*H16/100</f>
        <v>0</v>
      </c>
    </row>
    <row r="17" spans="1:19" ht="14.1" customHeight="1">
      <c r="A17" s="99"/>
      <c r="B17" s="25"/>
      <c r="C17" s="96"/>
      <c r="D17" s="96"/>
      <c r="E17" s="96"/>
      <c r="F17" s="33"/>
      <c r="G17" s="25"/>
      <c r="H17" s="96"/>
      <c r="I17" s="96"/>
      <c r="J17" s="36"/>
      <c r="K17" s="36"/>
      <c r="L17" s="34"/>
      <c r="M17" s="34"/>
      <c r="N17" s="36"/>
      <c r="O17" s="14"/>
      <c r="P17" s="14"/>
      <c r="Q17" s="14"/>
      <c r="R17" s="14"/>
      <c r="S17" s="14"/>
    </row>
    <row r="18" spans="1:19" ht="14.1" customHeight="1">
      <c r="A18" s="99"/>
      <c r="B18" s="25"/>
      <c r="C18" s="227">
        <v>700</v>
      </c>
      <c r="D18" s="227"/>
      <c r="E18" s="227"/>
      <c r="F18" s="33" t="s">
        <v>10</v>
      </c>
      <c r="G18" s="25" t="s">
        <v>11</v>
      </c>
      <c r="H18" s="227">
        <v>5445</v>
      </c>
      <c r="I18" s="227"/>
      <c r="J18" s="227"/>
      <c r="K18" s="35" t="s">
        <v>12</v>
      </c>
      <c r="L18" s="34"/>
      <c r="M18" s="34" t="s">
        <v>11</v>
      </c>
      <c r="N18" s="36">
        <v>38115</v>
      </c>
      <c r="R18" s="14"/>
      <c r="S18" s="14"/>
    </row>
    <row r="19" spans="1:19" ht="14.1" customHeight="1">
      <c r="A19" s="99"/>
      <c r="B19" s="25"/>
      <c r="C19" s="96"/>
      <c r="D19" s="96"/>
      <c r="E19" s="96"/>
      <c r="F19" s="33"/>
      <c r="G19" s="25"/>
      <c r="H19" s="96"/>
      <c r="I19" s="96"/>
      <c r="J19" s="96"/>
      <c r="K19" s="35"/>
      <c r="L19" s="34"/>
      <c r="M19" s="34"/>
      <c r="N19" s="36"/>
      <c r="Q19" s="18">
        <f>C19*H19/100</f>
        <v>0</v>
      </c>
      <c r="R19" s="14"/>
      <c r="S19" s="14"/>
    </row>
    <row r="20" spans="1:19" ht="14.1" customHeight="1">
      <c r="A20" s="99">
        <v>3</v>
      </c>
      <c r="B20" s="25" t="s">
        <v>127</v>
      </c>
      <c r="C20" s="25"/>
      <c r="D20" s="25"/>
      <c r="E20" s="33"/>
      <c r="F20" s="25"/>
      <c r="G20" s="25"/>
      <c r="H20" s="25"/>
      <c r="I20" s="25"/>
      <c r="J20" s="25"/>
      <c r="K20" s="31"/>
      <c r="L20" s="25"/>
      <c r="M20" s="97"/>
      <c r="N20" s="45"/>
      <c r="R20" s="14"/>
      <c r="S20" s="14"/>
    </row>
    <row r="21" spans="1:19" ht="14.1" customHeight="1">
      <c r="A21" s="99"/>
      <c r="B21" s="25"/>
      <c r="C21" s="25"/>
      <c r="D21" s="25"/>
      <c r="E21" s="33"/>
      <c r="F21" s="25"/>
      <c r="G21" s="25"/>
      <c r="H21" s="25"/>
      <c r="I21" s="25"/>
      <c r="J21" s="25"/>
      <c r="K21" s="31"/>
      <c r="L21" s="25"/>
      <c r="M21" s="97"/>
      <c r="N21" s="45"/>
    </row>
    <row r="22" spans="1:19" ht="14.1" customHeight="1">
      <c r="A22" s="99"/>
      <c r="B22" s="25"/>
      <c r="C22" s="227">
        <v>211</v>
      </c>
      <c r="D22" s="227"/>
      <c r="E22" s="227"/>
      <c r="F22" s="33" t="s">
        <v>10</v>
      </c>
      <c r="G22" s="25" t="s">
        <v>11</v>
      </c>
      <c r="H22" s="227">
        <v>1306.8</v>
      </c>
      <c r="I22" s="227"/>
      <c r="J22" s="227"/>
      <c r="K22" s="35" t="s">
        <v>12</v>
      </c>
      <c r="L22" s="34"/>
      <c r="M22" s="34" t="s">
        <v>11</v>
      </c>
      <c r="N22" s="36">
        <v>2757</v>
      </c>
    </row>
    <row r="23" spans="1:19" ht="14.1" customHeight="1">
      <c r="A23" s="99"/>
      <c r="B23" s="25"/>
      <c r="C23" s="96"/>
      <c r="D23" s="96"/>
      <c r="E23" s="96"/>
      <c r="F23" s="33"/>
      <c r="G23" s="25"/>
      <c r="H23" s="96"/>
      <c r="I23" s="96"/>
      <c r="J23" s="96"/>
      <c r="K23" s="35"/>
      <c r="L23" s="34"/>
      <c r="M23" s="34"/>
      <c r="N23" s="36"/>
    </row>
    <row r="24" spans="1:19" ht="14.1" customHeight="1">
      <c r="A24" s="99">
        <v>4</v>
      </c>
      <c r="B24" s="3" t="s">
        <v>14</v>
      </c>
      <c r="C24" s="25"/>
      <c r="D24" s="29"/>
      <c r="E24" s="61"/>
      <c r="F24" s="29"/>
      <c r="G24" s="29"/>
      <c r="H24" s="29"/>
      <c r="I24" s="29"/>
      <c r="J24" s="29"/>
      <c r="K24" s="62"/>
      <c r="L24" s="29"/>
      <c r="M24" s="95"/>
      <c r="N24" s="45"/>
      <c r="Q24" s="18">
        <f>C24*H24</f>
        <v>0</v>
      </c>
    </row>
    <row r="25" spans="1:19" ht="14.1" customHeight="1">
      <c r="A25" s="99"/>
      <c r="B25" s="3" t="s">
        <v>15</v>
      </c>
      <c r="C25" s="25"/>
      <c r="D25" s="29"/>
      <c r="E25" s="61"/>
      <c r="F25" s="29"/>
      <c r="G25" s="29"/>
      <c r="H25" s="29"/>
      <c r="I25" s="29"/>
      <c r="J25" s="29"/>
      <c r="K25" s="62"/>
      <c r="L25" s="29"/>
      <c r="M25" s="95"/>
      <c r="N25" s="45"/>
    </row>
    <row r="26" spans="1:19" ht="14.1" customHeight="1">
      <c r="A26" s="99"/>
      <c r="B26" s="3" t="s">
        <v>16</v>
      </c>
      <c r="C26" s="25"/>
      <c r="D26" s="29"/>
      <c r="E26" s="61"/>
      <c r="F26" s="29"/>
      <c r="G26" s="29"/>
      <c r="H26" s="29"/>
      <c r="I26" s="29"/>
      <c r="J26" s="29"/>
      <c r="K26" s="62"/>
      <c r="L26" s="29"/>
      <c r="M26" s="95"/>
      <c r="N26" s="45"/>
    </row>
    <row r="27" spans="1:19" ht="14.1" customHeight="1">
      <c r="A27" s="99"/>
      <c r="B27" s="3"/>
      <c r="C27" s="25"/>
      <c r="D27" s="29"/>
      <c r="E27" s="61"/>
      <c r="F27" s="29"/>
      <c r="G27" s="29"/>
      <c r="H27" s="29"/>
      <c r="I27" s="29"/>
      <c r="J27" s="29"/>
      <c r="K27" s="62"/>
      <c r="L27" s="29"/>
      <c r="M27" s="95"/>
      <c r="N27" s="45"/>
    </row>
    <row r="28" spans="1:19" ht="14.1" customHeight="1">
      <c r="A28" s="99"/>
      <c r="B28" s="29"/>
      <c r="C28" s="25"/>
      <c r="D28" s="29"/>
      <c r="E28" s="61"/>
      <c r="F28" s="29"/>
      <c r="G28" s="29"/>
      <c r="H28" s="29"/>
      <c r="I28" s="35"/>
      <c r="J28" s="28"/>
      <c r="K28" s="42"/>
      <c r="L28" s="29"/>
      <c r="M28" s="95"/>
      <c r="N28" s="45"/>
    </row>
    <row r="29" spans="1:19" ht="14.1" customHeight="1">
      <c r="A29" s="99"/>
      <c r="B29" s="29"/>
      <c r="C29" s="227">
        <v>240</v>
      </c>
      <c r="D29" s="227"/>
      <c r="E29" s="227"/>
      <c r="F29" s="33" t="s">
        <v>10</v>
      </c>
      <c r="G29" s="25" t="s">
        <v>11</v>
      </c>
      <c r="H29" s="227">
        <v>3176.25</v>
      </c>
      <c r="I29" s="227"/>
      <c r="J29" s="227"/>
      <c r="K29" s="35" t="s">
        <v>17</v>
      </c>
      <c r="L29" s="34"/>
      <c r="M29" s="34" t="s">
        <v>11</v>
      </c>
      <c r="N29" s="36">
        <v>762</v>
      </c>
    </row>
    <row r="30" spans="1:19" ht="14.1" customHeight="1">
      <c r="A30" s="99">
        <v>5</v>
      </c>
      <c r="B30" s="3" t="s">
        <v>99</v>
      </c>
      <c r="C30" s="25"/>
      <c r="D30" s="29"/>
      <c r="E30" s="61"/>
      <c r="F30" s="29"/>
      <c r="G30" s="29"/>
      <c r="H30" s="29"/>
      <c r="I30" s="29"/>
      <c r="J30" s="29"/>
      <c r="K30" s="62"/>
      <c r="L30" s="29"/>
      <c r="M30" s="95"/>
      <c r="N30" s="45"/>
      <c r="Q30" s="18">
        <f>C30*H30/100</f>
        <v>0</v>
      </c>
    </row>
    <row r="31" spans="1:19" ht="14.1" customHeight="1">
      <c r="A31" s="99"/>
      <c r="B31" s="3" t="s">
        <v>128</v>
      </c>
      <c r="C31" s="25"/>
      <c r="D31" s="29"/>
      <c r="E31" s="61"/>
      <c r="F31" s="29"/>
      <c r="G31" s="29"/>
      <c r="H31" s="29"/>
      <c r="I31" s="29"/>
      <c r="J31" s="29"/>
      <c r="K31" s="62"/>
      <c r="L31" s="29"/>
      <c r="M31" s="95"/>
      <c r="N31" s="45"/>
    </row>
    <row r="32" spans="1:19" ht="14.1" customHeight="1">
      <c r="A32" s="99"/>
      <c r="B32" s="3"/>
      <c r="C32" s="25"/>
      <c r="D32" s="29"/>
      <c r="E32" s="96"/>
      <c r="F32" s="35"/>
      <c r="G32" s="36"/>
      <c r="H32" s="35"/>
      <c r="I32" s="35"/>
      <c r="J32" s="28"/>
      <c r="K32" s="34"/>
      <c r="L32" s="29"/>
      <c r="M32" s="95"/>
      <c r="N32" s="45"/>
    </row>
    <row r="33" spans="1:17" ht="14.1" customHeight="1">
      <c r="A33" s="99"/>
      <c r="B33" s="3"/>
      <c r="C33" s="25"/>
      <c r="D33" s="3"/>
      <c r="E33" s="61"/>
      <c r="F33" s="29"/>
      <c r="G33" s="42"/>
      <c r="H33" s="3"/>
      <c r="I33" s="29"/>
      <c r="J33" s="29"/>
      <c r="K33" s="62"/>
      <c r="L33" s="29"/>
      <c r="M33" s="95"/>
      <c r="N33" s="45"/>
    </row>
    <row r="34" spans="1:17" ht="14.1" customHeight="1">
      <c r="A34" s="99"/>
      <c r="B34" s="3"/>
      <c r="C34" s="227">
        <v>24</v>
      </c>
      <c r="D34" s="227"/>
      <c r="E34" s="227"/>
      <c r="F34" s="33" t="s">
        <v>10</v>
      </c>
      <c r="G34" s="25" t="s">
        <v>11</v>
      </c>
      <c r="H34" s="227">
        <v>8694.9500000000007</v>
      </c>
      <c r="I34" s="227"/>
      <c r="J34" s="227"/>
      <c r="K34" s="35" t="s">
        <v>12</v>
      </c>
      <c r="L34" s="34"/>
      <c r="M34" s="34" t="s">
        <v>11</v>
      </c>
      <c r="N34" s="36">
        <v>2087</v>
      </c>
    </row>
    <row r="35" spans="1:17" ht="14.1" customHeight="1">
      <c r="A35" s="99">
        <v>6</v>
      </c>
      <c r="B35" s="3" t="s">
        <v>18</v>
      </c>
      <c r="C35" s="25"/>
      <c r="D35" s="3"/>
      <c r="E35" s="61"/>
      <c r="F35" s="29"/>
      <c r="G35" s="42"/>
      <c r="H35" s="3"/>
      <c r="I35" s="29"/>
      <c r="J35" s="29"/>
      <c r="K35" s="63"/>
      <c r="L35" s="29"/>
      <c r="M35" s="95"/>
      <c r="N35" s="45"/>
    </row>
    <row r="36" spans="1:17" ht="14.1" customHeight="1">
      <c r="A36" s="99"/>
      <c r="B36" s="3" t="s">
        <v>129</v>
      </c>
      <c r="C36" s="25"/>
      <c r="D36" s="3"/>
      <c r="E36" s="61"/>
      <c r="F36" s="29"/>
      <c r="G36" s="42"/>
      <c r="H36" s="3"/>
      <c r="I36" s="29"/>
      <c r="J36" s="29"/>
      <c r="K36" s="63"/>
      <c r="L36" s="29"/>
      <c r="M36" s="95"/>
      <c r="N36" s="45"/>
    </row>
    <row r="37" spans="1:17" ht="14.1" customHeight="1">
      <c r="A37" s="99"/>
      <c r="B37" s="3"/>
      <c r="C37" s="25"/>
      <c r="D37" s="3"/>
      <c r="E37" s="61"/>
      <c r="F37" s="29"/>
      <c r="G37" s="42"/>
      <c r="H37" s="3"/>
      <c r="I37" s="29"/>
      <c r="J37" s="29"/>
      <c r="K37" s="63"/>
      <c r="L37" s="29"/>
      <c r="M37" s="95"/>
      <c r="N37" s="45"/>
      <c r="Q37" s="18">
        <f>C37*H37</f>
        <v>0</v>
      </c>
    </row>
    <row r="38" spans="1:17" ht="14.1" customHeight="1">
      <c r="A38" s="99"/>
      <c r="B38" s="3"/>
      <c r="C38" s="25"/>
      <c r="D38" s="29"/>
      <c r="E38" s="96"/>
      <c r="F38" s="35"/>
      <c r="G38" s="35"/>
      <c r="H38" s="35"/>
      <c r="I38" s="35"/>
      <c r="J38" s="29"/>
      <c r="K38" s="42"/>
      <c r="L38" s="29"/>
      <c r="M38" s="99"/>
      <c r="N38" s="45"/>
    </row>
    <row r="39" spans="1:17" ht="14.1" customHeight="1">
      <c r="A39" s="99"/>
      <c r="B39" s="3"/>
      <c r="C39" s="227">
        <v>696</v>
      </c>
      <c r="D39" s="227"/>
      <c r="E39" s="227"/>
      <c r="F39" s="33" t="s">
        <v>10</v>
      </c>
      <c r="G39" s="25" t="s">
        <v>11</v>
      </c>
      <c r="H39" s="227">
        <v>11948.36</v>
      </c>
      <c r="I39" s="227"/>
      <c r="J39" s="227"/>
      <c r="K39" s="35" t="s">
        <v>12</v>
      </c>
      <c r="L39" s="34"/>
      <c r="M39" s="34" t="s">
        <v>11</v>
      </c>
      <c r="N39" s="36">
        <v>83161</v>
      </c>
    </row>
    <row r="40" spans="1:17" ht="14.1" customHeight="1">
      <c r="A40" s="99"/>
      <c r="B40" s="3"/>
      <c r="C40" s="96"/>
      <c r="D40" s="96"/>
      <c r="E40" s="96"/>
      <c r="F40" s="33"/>
      <c r="G40" s="25"/>
      <c r="H40" s="96"/>
      <c r="I40" s="96"/>
      <c r="J40" s="96"/>
      <c r="K40" s="35"/>
      <c r="L40" s="34"/>
      <c r="M40" s="34"/>
      <c r="N40" s="36"/>
    </row>
    <row r="41" spans="1:17" ht="14.1" customHeight="1">
      <c r="A41" s="97">
        <v>7</v>
      </c>
      <c r="B41" s="3" t="s">
        <v>19</v>
      </c>
      <c r="C41" s="29"/>
      <c r="D41" s="38"/>
      <c r="E41" s="60"/>
      <c r="F41" s="38"/>
      <c r="G41" s="38"/>
      <c r="H41" s="38"/>
      <c r="I41" s="38"/>
      <c r="J41" s="38"/>
      <c r="K41" s="38"/>
      <c r="L41" s="38"/>
      <c r="M41" s="97"/>
      <c r="N41" s="45"/>
      <c r="Q41" s="18">
        <f>C41*H41</f>
        <v>0</v>
      </c>
    </row>
    <row r="42" spans="1:17" ht="14.1" customHeight="1">
      <c r="A42" s="97"/>
      <c r="B42" s="3" t="s">
        <v>20</v>
      </c>
      <c r="C42" s="29"/>
      <c r="D42" s="38"/>
      <c r="E42" s="60"/>
      <c r="F42" s="38"/>
      <c r="G42" s="64"/>
      <c r="H42" s="65"/>
      <c r="I42" s="65"/>
      <c r="J42" s="38"/>
      <c r="K42" s="38"/>
      <c r="L42" s="38"/>
      <c r="M42" s="97"/>
      <c r="N42" s="45"/>
    </row>
    <row r="43" spans="1:17" ht="14.1" customHeight="1">
      <c r="A43" s="97"/>
      <c r="B43" s="3" t="s">
        <v>21</v>
      </c>
      <c r="C43" s="29"/>
      <c r="D43" s="38"/>
      <c r="E43" s="60"/>
      <c r="F43" s="38"/>
      <c r="G43" s="38"/>
      <c r="H43" s="38"/>
      <c r="I43" s="65"/>
      <c r="J43" s="38"/>
      <c r="K43" s="38"/>
      <c r="L43" s="38"/>
      <c r="M43" s="97"/>
      <c r="N43" s="45"/>
    </row>
    <row r="44" spans="1:17" ht="14.1" customHeight="1">
      <c r="A44" s="97"/>
      <c r="B44" s="3" t="s">
        <v>22</v>
      </c>
      <c r="C44" s="29"/>
      <c r="D44" s="38"/>
      <c r="E44" s="60"/>
      <c r="F44" s="38"/>
      <c r="G44" s="38"/>
      <c r="H44" s="38"/>
      <c r="I44" s="38"/>
      <c r="J44" s="38"/>
      <c r="K44" s="38"/>
      <c r="L44" s="38"/>
      <c r="M44" s="97"/>
      <c r="N44" s="45"/>
    </row>
    <row r="45" spans="1:17" ht="14.1" customHeight="1">
      <c r="A45" s="97"/>
      <c r="B45" s="3" t="s">
        <v>23</v>
      </c>
      <c r="C45" s="29"/>
      <c r="D45" s="38"/>
      <c r="E45" s="60"/>
      <c r="F45" s="38"/>
      <c r="G45" s="64"/>
      <c r="H45" s="65"/>
      <c r="I45" s="65"/>
      <c r="J45" s="38"/>
      <c r="K45" s="38"/>
      <c r="L45" s="38"/>
      <c r="M45" s="97"/>
      <c r="N45" s="45"/>
    </row>
    <row r="46" spans="1:17" ht="14.1" customHeight="1">
      <c r="A46" s="97"/>
      <c r="B46" s="3" t="s">
        <v>131</v>
      </c>
      <c r="C46" s="29"/>
      <c r="D46" s="38"/>
      <c r="E46" s="60"/>
      <c r="F46" s="38"/>
      <c r="G46" s="64"/>
      <c r="H46" s="65"/>
      <c r="I46" s="65"/>
      <c r="J46" s="38"/>
      <c r="K46" s="38"/>
      <c r="L46" s="38"/>
      <c r="M46" s="97"/>
      <c r="N46" s="45"/>
    </row>
    <row r="47" spans="1:17" ht="14.1" customHeight="1">
      <c r="A47" s="99"/>
      <c r="B47" s="3"/>
      <c r="C47" s="25"/>
      <c r="D47" s="38"/>
      <c r="E47" s="61"/>
      <c r="F47" s="38"/>
      <c r="G47" s="64"/>
      <c r="H47" s="65"/>
      <c r="I47" s="65"/>
      <c r="J47" s="38"/>
      <c r="K47" s="67"/>
      <c r="L47" s="38"/>
      <c r="M47" s="95"/>
      <c r="N47" s="45"/>
    </row>
    <row r="48" spans="1:17" ht="14.1" customHeight="1">
      <c r="A48" s="97"/>
      <c r="B48" s="3"/>
      <c r="C48" s="228">
        <v>894</v>
      </c>
      <c r="D48" s="228"/>
      <c r="E48" s="228"/>
      <c r="F48" s="33" t="s">
        <v>10</v>
      </c>
      <c r="G48" s="25" t="s">
        <v>11</v>
      </c>
      <c r="H48" s="228">
        <v>337</v>
      </c>
      <c r="I48" s="228"/>
      <c r="J48" s="96"/>
      <c r="K48" s="35" t="s">
        <v>24</v>
      </c>
      <c r="L48" s="34"/>
      <c r="M48" s="34" t="s">
        <v>11</v>
      </c>
      <c r="N48" s="36">
        <v>301278</v>
      </c>
    </row>
    <row r="49" spans="1:17" ht="14.1" customHeight="1">
      <c r="A49" s="99"/>
      <c r="B49" s="3"/>
      <c r="C49" s="96"/>
      <c r="D49" s="96"/>
      <c r="E49" s="96"/>
      <c r="F49" s="33"/>
      <c r="G49" s="25"/>
      <c r="H49" s="96"/>
      <c r="I49" s="96"/>
      <c r="J49" s="96"/>
      <c r="K49" s="35"/>
      <c r="L49" s="34"/>
      <c r="M49" s="34"/>
      <c r="N49" s="36"/>
    </row>
    <row r="50" spans="1:17" ht="14.1" customHeight="1">
      <c r="A50" s="97">
        <v>8</v>
      </c>
      <c r="B50" s="3" t="s">
        <v>25</v>
      </c>
      <c r="C50" s="29"/>
      <c r="D50" s="38"/>
      <c r="E50" s="38"/>
      <c r="F50" s="38"/>
      <c r="G50" s="38"/>
      <c r="H50" s="38"/>
      <c r="I50" s="38"/>
      <c r="J50" s="38"/>
      <c r="K50" s="68"/>
      <c r="L50" s="38"/>
      <c r="M50" s="97"/>
      <c r="N50" s="45"/>
      <c r="Q50" s="18">
        <f>C50*H50/100</f>
        <v>0</v>
      </c>
    </row>
    <row r="51" spans="1:17" ht="14.1" customHeight="1">
      <c r="A51" s="97"/>
      <c r="B51" s="3" t="s">
        <v>26</v>
      </c>
      <c r="C51" s="38"/>
      <c r="D51" s="38"/>
      <c r="E51" s="38"/>
      <c r="F51" s="38"/>
      <c r="G51" s="38"/>
      <c r="H51" s="38"/>
      <c r="I51" s="38"/>
      <c r="J51" s="38"/>
      <c r="K51" s="68"/>
      <c r="L51" s="38"/>
      <c r="M51" s="97"/>
      <c r="N51" s="45"/>
    </row>
    <row r="52" spans="1:17" ht="14.1" customHeight="1">
      <c r="A52" s="97"/>
      <c r="B52" s="3" t="s">
        <v>132</v>
      </c>
      <c r="C52" s="29"/>
      <c r="D52" s="29"/>
      <c r="E52" s="69"/>
      <c r="F52" s="29"/>
      <c r="G52" s="29"/>
      <c r="H52" s="29"/>
      <c r="I52" s="29"/>
      <c r="J52" s="29"/>
      <c r="K52" s="63"/>
      <c r="L52" s="29"/>
      <c r="M52" s="66"/>
      <c r="N52" s="45"/>
    </row>
    <row r="53" spans="1:17" ht="14.1" customHeight="1">
      <c r="A53" s="97"/>
      <c r="B53" s="6"/>
      <c r="C53" s="38"/>
      <c r="D53" s="38"/>
      <c r="E53" s="38"/>
      <c r="F53" s="38"/>
      <c r="G53" s="38"/>
      <c r="H53" s="38"/>
      <c r="I53" s="38"/>
      <c r="J53" s="38"/>
      <c r="K53" s="68"/>
      <c r="L53" s="38"/>
      <c r="M53" s="66"/>
      <c r="N53" s="45"/>
    </row>
    <row r="54" spans="1:17" ht="14.1" customHeight="1">
      <c r="A54" s="97"/>
      <c r="B54" s="3"/>
      <c r="C54" s="66"/>
      <c r="D54" s="66"/>
      <c r="E54" s="66"/>
      <c r="F54" s="66"/>
      <c r="G54" s="66"/>
      <c r="H54" s="66"/>
      <c r="I54" s="62"/>
      <c r="J54" s="29"/>
      <c r="K54" s="63"/>
      <c r="L54" s="38"/>
      <c r="M54" s="66"/>
      <c r="N54" s="45"/>
    </row>
    <row r="55" spans="1:17" ht="14.1" customHeight="1">
      <c r="A55" s="99"/>
      <c r="B55" s="3"/>
      <c r="C55" s="229">
        <v>39.909999999999997</v>
      </c>
      <c r="D55" s="229"/>
      <c r="E55" s="229"/>
      <c r="F55" s="33" t="s">
        <v>10</v>
      </c>
      <c r="G55" s="25" t="s">
        <v>11</v>
      </c>
      <c r="H55" s="227">
        <v>5001.7</v>
      </c>
      <c r="I55" s="227"/>
      <c r="J55" s="227"/>
      <c r="K55" s="35" t="s">
        <v>27</v>
      </c>
      <c r="L55" s="34"/>
      <c r="M55" s="34" t="s">
        <v>11</v>
      </c>
      <c r="N55" s="36">
        <v>199618</v>
      </c>
    </row>
    <row r="56" spans="1:17" ht="14.1" customHeight="1">
      <c r="A56" s="99"/>
      <c r="B56" s="3"/>
      <c r="C56" s="98"/>
      <c r="D56" s="98"/>
      <c r="E56" s="98"/>
      <c r="F56" s="33"/>
      <c r="G56" s="25"/>
      <c r="H56" s="96"/>
      <c r="I56" s="96"/>
      <c r="J56" s="96"/>
      <c r="K56" s="35"/>
      <c r="L56" s="34"/>
      <c r="M56" s="34"/>
      <c r="N56" s="36"/>
      <c r="Q56" s="18">
        <f>C56*H56</f>
        <v>0</v>
      </c>
    </row>
    <row r="57" spans="1:17" ht="14.1" customHeight="1">
      <c r="A57" s="39">
        <v>9</v>
      </c>
      <c r="B57" s="3" t="s">
        <v>133</v>
      </c>
      <c r="C57" s="99"/>
      <c r="D57" s="39"/>
      <c r="E57" s="95"/>
      <c r="F57" s="97"/>
      <c r="G57" s="97"/>
      <c r="H57" s="39"/>
      <c r="I57" s="42"/>
      <c r="J57" s="29"/>
      <c r="K57" s="42"/>
      <c r="L57" s="29"/>
      <c r="M57" s="99"/>
      <c r="N57" s="25"/>
    </row>
    <row r="58" spans="1:17" ht="14.1" customHeight="1">
      <c r="A58" s="3"/>
      <c r="B58" s="3"/>
      <c r="C58" s="99"/>
      <c r="D58" s="39"/>
      <c r="E58" s="95"/>
      <c r="F58" s="97"/>
      <c r="G58" s="97"/>
      <c r="H58" s="39"/>
      <c r="I58" s="42"/>
      <c r="J58" s="29"/>
      <c r="K58" s="42"/>
      <c r="L58" s="29"/>
      <c r="M58" s="99"/>
      <c r="N58" s="25"/>
    </row>
    <row r="59" spans="1:17" ht="14.1" customHeight="1">
      <c r="A59" s="99"/>
      <c r="B59" s="3"/>
      <c r="C59" s="98"/>
      <c r="D59" s="98"/>
      <c r="E59" s="98"/>
      <c r="F59" s="33"/>
      <c r="G59" s="25"/>
      <c r="H59" s="96"/>
      <c r="I59" s="96"/>
      <c r="J59" s="96"/>
      <c r="K59" s="35"/>
      <c r="L59" s="34"/>
      <c r="M59" s="34"/>
      <c r="N59" s="36"/>
    </row>
    <row r="60" spans="1:17" ht="14.1" customHeight="1">
      <c r="A60" s="99"/>
      <c r="B60" s="3"/>
      <c r="C60" s="227">
        <v>1591</v>
      </c>
      <c r="D60" s="227"/>
      <c r="E60" s="227"/>
      <c r="F60" s="33" t="s">
        <v>10</v>
      </c>
      <c r="G60" s="25" t="s">
        <v>11</v>
      </c>
      <c r="H60" s="227">
        <v>12674.36</v>
      </c>
      <c r="I60" s="227"/>
      <c r="J60" s="227"/>
      <c r="K60" s="35" t="s">
        <v>12</v>
      </c>
      <c r="L60" s="34"/>
      <c r="M60" s="34" t="s">
        <v>11</v>
      </c>
      <c r="N60" s="36">
        <v>201649</v>
      </c>
      <c r="Q60" s="18">
        <f>C60*H60/100</f>
        <v>201649.06760000001</v>
      </c>
    </row>
    <row r="61" spans="1:17" ht="14.1" customHeight="1">
      <c r="A61" s="99"/>
      <c r="B61" s="3"/>
      <c r="C61" s="98"/>
      <c r="D61" s="98"/>
      <c r="E61" s="98"/>
      <c r="F61" s="33"/>
      <c r="G61" s="25"/>
      <c r="H61" s="96"/>
      <c r="I61" s="96"/>
      <c r="J61" s="96"/>
      <c r="K61" s="35"/>
      <c r="L61" s="34"/>
      <c r="M61" s="34"/>
      <c r="N61" s="36"/>
    </row>
    <row r="62" spans="1:17" ht="14.1" customHeight="1">
      <c r="A62" s="99">
        <v>8</v>
      </c>
      <c r="B62" s="3" t="s">
        <v>100</v>
      </c>
      <c r="C62" s="96"/>
      <c r="D62" s="96"/>
      <c r="E62" s="96"/>
      <c r="F62" s="33"/>
      <c r="G62" s="25"/>
      <c r="H62" s="96"/>
      <c r="I62" s="96"/>
      <c r="J62" s="96"/>
      <c r="K62" s="35"/>
      <c r="L62" s="34"/>
      <c r="M62" s="34"/>
      <c r="N62" s="36"/>
    </row>
    <row r="63" spans="1:17" ht="14.1" customHeight="1">
      <c r="A63" s="99"/>
      <c r="B63" s="3" t="s">
        <v>101</v>
      </c>
      <c r="C63" s="96"/>
      <c r="D63" s="96"/>
      <c r="E63" s="96"/>
      <c r="F63" s="33"/>
      <c r="G63" s="25"/>
      <c r="H63" s="96"/>
      <c r="I63" s="96"/>
      <c r="J63" s="96"/>
      <c r="K63" s="35"/>
      <c r="L63" s="34"/>
      <c r="M63" s="34"/>
      <c r="N63" s="36"/>
    </row>
    <row r="64" spans="1:17" ht="14.1" customHeight="1">
      <c r="A64" s="99"/>
      <c r="B64" s="3"/>
      <c r="C64" s="96"/>
      <c r="D64" s="96"/>
      <c r="E64" s="96"/>
      <c r="F64" s="33"/>
      <c r="G64" s="25"/>
      <c r="H64" s="96"/>
      <c r="I64" s="96"/>
      <c r="J64" s="96"/>
      <c r="K64" s="35"/>
      <c r="L64" s="34"/>
      <c r="M64" s="34"/>
      <c r="N64" s="36"/>
      <c r="Q64" s="18">
        <f>C64*H64/100</f>
        <v>0</v>
      </c>
    </row>
    <row r="65" spans="1:17" ht="14.1" customHeight="1">
      <c r="A65" s="99"/>
      <c r="B65" s="3"/>
      <c r="C65" s="227" t="e">
        <f>#REF!</f>
        <v>#REF!</v>
      </c>
      <c r="D65" s="227"/>
      <c r="E65" s="227"/>
      <c r="F65" s="33" t="s">
        <v>10</v>
      </c>
      <c r="G65" s="25" t="s">
        <v>11</v>
      </c>
      <c r="H65" s="227">
        <v>4982.18</v>
      </c>
      <c r="I65" s="227"/>
      <c r="J65" s="227"/>
      <c r="K65" s="35" t="s">
        <v>29</v>
      </c>
      <c r="L65" s="34"/>
      <c r="M65" s="34" t="s">
        <v>11</v>
      </c>
      <c r="N65" s="36">
        <v>15196</v>
      </c>
      <c r="Q65" s="18" t="e">
        <f>C65*H65</f>
        <v>#REF!</v>
      </c>
    </row>
    <row r="66" spans="1:17" ht="14.1" customHeight="1">
      <c r="A66" s="99"/>
      <c r="B66" s="3"/>
      <c r="C66" s="96"/>
      <c r="D66" s="96"/>
      <c r="E66" s="96"/>
      <c r="F66" s="33"/>
      <c r="G66" s="25"/>
      <c r="H66" s="96"/>
      <c r="I66" s="96"/>
      <c r="J66" s="96"/>
      <c r="K66" s="35"/>
      <c r="L66" s="34"/>
      <c r="M66" s="34"/>
      <c r="N66" s="36"/>
    </row>
    <row r="67" spans="1:17" ht="14.1" customHeight="1">
      <c r="A67" s="99">
        <v>9</v>
      </c>
      <c r="B67" s="3" t="s">
        <v>53</v>
      </c>
      <c r="C67" s="99"/>
      <c r="D67" s="39"/>
      <c r="E67" s="95"/>
      <c r="F67" s="97"/>
      <c r="G67" s="97"/>
      <c r="H67" s="97"/>
      <c r="I67" s="42"/>
      <c r="J67" s="29"/>
      <c r="K67" s="42"/>
      <c r="L67" s="29"/>
      <c r="M67" s="99"/>
      <c r="N67" s="25"/>
    </row>
    <row r="68" spans="1:17" ht="14.1" customHeight="1">
      <c r="A68" s="99"/>
      <c r="B68" s="3" t="s">
        <v>130</v>
      </c>
      <c r="C68" s="99"/>
      <c r="D68" s="97"/>
      <c r="E68" s="95"/>
      <c r="F68" s="97"/>
      <c r="G68" s="97"/>
      <c r="H68" s="97"/>
      <c r="I68" s="42"/>
      <c r="J68" s="29"/>
      <c r="K68" s="42"/>
      <c r="L68" s="29"/>
      <c r="M68" s="99"/>
      <c r="N68" s="25"/>
    </row>
    <row r="69" spans="1:17" ht="14.1" customHeight="1">
      <c r="A69" s="99"/>
      <c r="B69" s="3"/>
      <c r="C69" s="99"/>
      <c r="D69" s="97"/>
      <c r="E69" s="95"/>
      <c r="F69" s="97"/>
      <c r="G69" s="97"/>
      <c r="H69" s="97"/>
      <c r="I69" s="42"/>
      <c r="J69" s="29"/>
      <c r="K69" s="42"/>
      <c r="L69" s="29"/>
      <c r="M69" s="99"/>
      <c r="N69" s="25"/>
    </row>
    <row r="70" spans="1:17" ht="14.1" customHeight="1">
      <c r="A70" s="99"/>
      <c r="B70" s="25"/>
      <c r="C70" s="227">
        <v>1166</v>
      </c>
      <c r="D70" s="227"/>
      <c r="E70" s="227"/>
      <c r="F70" s="33" t="s">
        <v>10</v>
      </c>
      <c r="G70" s="25" t="s">
        <v>11</v>
      </c>
      <c r="H70" s="227">
        <v>12346.65</v>
      </c>
      <c r="I70" s="227"/>
      <c r="J70" s="227"/>
      <c r="K70" s="35" t="s">
        <v>12</v>
      </c>
      <c r="L70" s="34"/>
      <c r="M70" s="34" t="s">
        <v>11</v>
      </c>
      <c r="N70" s="36">
        <v>143962</v>
      </c>
      <c r="Q70" s="18">
        <f>C70*H70/100</f>
        <v>143961.93900000001</v>
      </c>
    </row>
    <row r="71" spans="1:17" ht="14.1" customHeight="1">
      <c r="A71" s="99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7" ht="14.1" customHeight="1">
      <c r="A72" s="99">
        <v>10</v>
      </c>
      <c r="B72" s="70" t="s">
        <v>30</v>
      </c>
      <c r="C72" s="55"/>
      <c r="D72" s="29"/>
      <c r="E72" s="61"/>
      <c r="F72" s="29"/>
      <c r="G72" s="29"/>
      <c r="H72" s="29"/>
      <c r="I72" s="29"/>
      <c r="J72" s="29"/>
      <c r="K72" s="62"/>
      <c r="L72" s="29"/>
      <c r="M72" s="99"/>
      <c r="N72" s="45"/>
    </row>
    <row r="73" spans="1:17" ht="14.1" customHeight="1">
      <c r="A73" s="99"/>
      <c r="B73" s="71" t="s">
        <v>31</v>
      </c>
      <c r="C73" s="55"/>
      <c r="D73" s="29"/>
      <c r="E73" s="61"/>
      <c r="F73" s="29"/>
      <c r="G73" s="29"/>
      <c r="H73" s="29"/>
      <c r="I73" s="29"/>
      <c r="J73" s="29"/>
      <c r="K73" s="62"/>
      <c r="L73" s="29"/>
      <c r="M73" s="99"/>
      <c r="N73" s="45"/>
    </row>
    <row r="74" spans="1:17" ht="14.1" customHeight="1">
      <c r="A74" s="99"/>
      <c r="B74" s="70" t="s">
        <v>32</v>
      </c>
      <c r="C74" s="25"/>
      <c r="D74" s="29"/>
      <c r="E74" s="61"/>
      <c r="F74" s="29"/>
      <c r="G74" s="29"/>
      <c r="H74" s="29"/>
      <c r="I74" s="29"/>
      <c r="J74" s="29"/>
      <c r="K74" s="62"/>
      <c r="L74" s="29"/>
      <c r="M74" s="99"/>
      <c r="N74" s="45"/>
    </row>
    <row r="75" spans="1:17" ht="14.1" customHeight="1">
      <c r="A75" s="99"/>
      <c r="B75" s="55" t="s">
        <v>33</v>
      </c>
      <c r="C75" s="25"/>
      <c r="D75" s="29"/>
      <c r="E75" s="61"/>
      <c r="F75" s="29"/>
      <c r="G75" s="29"/>
      <c r="H75" s="29"/>
      <c r="I75" s="29"/>
      <c r="J75" s="29"/>
      <c r="K75" s="42"/>
      <c r="L75" s="29"/>
      <c r="M75" s="99"/>
      <c r="N75" s="45"/>
      <c r="Q75" s="18">
        <f>C75*H75/100</f>
        <v>0</v>
      </c>
    </row>
    <row r="76" spans="1:17" ht="14.1" customHeight="1">
      <c r="A76" s="99"/>
      <c r="B76" s="55" t="s">
        <v>34</v>
      </c>
      <c r="C76" s="25"/>
      <c r="D76" s="29"/>
      <c r="E76" s="61"/>
      <c r="F76" s="29"/>
      <c r="G76" s="29"/>
      <c r="H76" s="69"/>
      <c r="I76" s="28"/>
      <c r="J76" s="97"/>
      <c r="K76" s="62"/>
      <c r="L76" s="29"/>
      <c r="M76" s="95"/>
      <c r="N76" s="45"/>
    </row>
    <row r="77" spans="1:17" ht="14.1" customHeight="1">
      <c r="A77" s="99"/>
      <c r="B77" s="55" t="s">
        <v>134</v>
      </c>
      <c r="C77" s="25"/>
      <c r="D77" s="29"/>
      <c r="E77" s="61"/>
      <c r="F77" s="29"/>
      <c r="G77" s="29"/>
      <c r="H77" s="69"/>
      <c r="I77" s="28"/>
      <c r="J77" s="97"/>
      <c r="K77" s="62"/>
      <c r="L77" s="29"/>
      <c r="M77" s="95"/>
      <c r="N77" s="45"/>
    </row>
    <row r="78" spans="1:17" ht="14.1" customHeight="1">
      <c r="A78" s="99"/>
      <c r="B78" s="5" t="s">
        <v>35</v>
      </c>
      <c r="C78" s="25"/>
      <c r="D78" s="29"/>
      <c r="E78" s="61"/>
      <c r="F78" s="29"/>
      <c r="G78" s="29"/>
      <c r="H78" s="29"/>
      <c r="I78" s="29"/>
      <c r="J78" s="29"/>
      <c r="K78" s="42"/>
      <c r="L78" s="29"/>
      <c r="M78" s="99"/>
      <c r="N78" s="45"/>
    </row>
    <row r="79" spans="1:17" ht="14.1" customHeight="1">
      <c r="A79" s="99"/>
      <c r="B79" s="5"/>
      <c r="C79" s="25"/>
      <c r="D79" s="29"/>
      <c r="E79" s="61"/>
      <c r="F79" s="29"/>
      <c r="G79" s="29"/>
      <c r="H79" s="29"/>
      <c r="I79" s="29"/>
      <c r="J79" s="29"/>
      <c r="K79" s="42"/>
      <c r="L79" s="29"/>
      <c r="M79" s="42"/>
      <c r="N79" s="45"/>
    </row>
    <row r="80" spans="1:17" ht="14.1" customHeight="1">
      <c r="A80" s="99"/>
      <c r="B80" s="41"/>
      <c r="C80" s="227">
        <v>69</v>
      </c>
      <c r="D80" s="227"/>
      <c r="E80" s="227"/>
      <c r="F80" s="33" t="s">
        <v>10</v>
      </c>
      <c r="G80" s="25" t="s">
        <v>11</v>
      </c>
      <c r="H80" s="227">
        <v>228.9</v>
      </c>
      <c r="I80" s="227"/>
      <c r="J80" s="227"/>
      <c r="K80" s="35" t="s">
        <v>37</v>
      </c>
      <c r="L80" s="34"/>
      <c r="M80" s="34" t="s">
        <v>11</v>
      </c>
      <c r="N80" s="36">
        <v>15794</v>
      </c>
    </row>
    <row r="81" spans="1:14" ht="14.1" customHeight="1">
      <c r="A81" s="99"/>
      <c r="B81" s="5" t="s">
        <v>55</v>
      </c>
      <c r="C81" s="98"/>
      <c r="D81" s="98"/>
      <c r="E81" s="98"/>
      <c r="F81" s="33"/>
      <c r="G81" s="25"/>
      <c r="H81" s="96"/>
      <c r="I81" s="96"/>
      <c r="J81" s="96"/>
      <c r="K81" s="35"/>
      <c r="L81" s="34"/>
      <c r="M81" s="34"/>
      <c r="N81" s="36"/>
    </row>
    <row r="82" spans="1:14" ht="14.1" customHeight="1">
      <c r="A82" s="99"/>
      <c r="B82" s="3"/>
      <c r="C82" s="25"/>
      <c r="D82" s="29"/>
      <c r="E82" s="61"/>
      <c r="F82" s="29"/>
      <c r="G82" s="29"/>
      <c r="H82" s="29"/>
      <c r="I82" s="29"/>
      <c r="J82" s="29"/>
      <c r="K82" s="42"/>
      <c r="L82" s="29"/>
      <c r="M82" s="42"/>
      <c r="N82" s="45"/>
    </row>
    <row r="83" spans="1:14" ht="14.1" customHeight="1">
      <c r="A83" s="99"/>
      <c r="B83" s="3"/>
      <c r="C83" s="227">
        <v>142</v>
      </c>
      <c r="D83" s="227"/>
      <c r="E83" s="227"/>
      <c r="F83" s="33" t="s">
        <v>10</v>
      </c>
      <c r="G83" s="25" t="s">
        <v>11</v>
      </c>
      <c r="H83" s="227">
        <v>240.5</v>
      </c>
      <c r="I83" s="227"/>
      <c r="J83" s="227"/>
      <c r="K83" s="35" t="s">
        <v>37</v>
      </c>
      <c r="L83" s="34"/>
      <c r="M83" s="34" t="s">
        <v>11</v>
      </c>
      <c r="N83" s="36">
        <v>34151</v>
      </c>
    </row>
    <row r="84" spans="1:14" ht="14.1" customHeight="1">
      <c r="A84" s="99"/>
      <c r="B84" s="3"/>
      <c r="C84" s="98"/>
      <c r="D84" s="98"/>
      <c r="E84" s="98"/>
      <c r="F84" s="33"/>
      <c r="G84" s="25"/>
      <c r="H84" s="96"/>
      <c r="I84" s="96"/>
      <c r="J84" s="96"/>
      <c r="K84" s="35"/>
      <c r="L84" s="34"/>
      <c r="M84" s="34"/>
      <c r="N84" s="36"/>
    </row>
    <row r="85" spans="1:14" ht="14.1" customHeight="1">
      <c r="A85" s="99">
        <v>11</v>
      </c>
      <c r="B85" s="3" t="s">
        <v>155</v>
      </c>
      <c r="C85" s="98"/>
      <c r="D85" s="98"/>
      <c r="E85" s="98"/>
      <c r="F85" s="33"/>
      <c r="G85" s="25"/>
      <c r="H85" s="96"/>
      <c r="I85" s="96"/>
      <c r="J85" s="96"/>
      <c r="K85" s="35"/>
      <c r="L85" s="34"/>
      <c r="M85" s="34"/>
      <c r="N85" s="36"/>
    </row>
    <row r="86" spans="1:14" ht="14.1" customHeight="1">
      <c r="A86" s="99"/>
      <c r="B86" s="3" t="s">
        <v>156</v>
      </c>
      <c r="C86" s="98"/>
      <c r="D86" s="98"/>
      <c r="E86" s="98"/>
      <c r="F86" s="33"/>
      <c r="G86" s="25"/>
      <c r="H86" s="96"/>
      <c r="I86" s="96"/>
      <c r="J86" s="96"/>
      <c r="K86" s="35"/>
      <c r="L86" s="34"/>
      <c r="M86" s="34"/>
      <c r="N86" s="36"/>
    </row>
    <row r="87" spans="1:14" ht="14.1" customHeight="1">
      <c r="A87" s="99"/>
      <c r="B87" s="3" t="s">
        <v>157</v>
      </c>
      <c r="C87" s="98"/>
      <c r="D87" s="98"/>
      <c r="E87" s="98"/>
      <c r="F87" s="33"/>
      <c r="G87" s="25"/>
      <c r="H87" s="96"/>
      <c r="I87" s="96"/>
      <c r="J87" s="96"/>
      <c r="K87" s="35"/>
      <c r="L87" s="34"/>
      <c r="M87" s="34"/>
      <c r="N87" s="36"/>
    </row>
    <row r="88" spans="1:14" ht="14.1" customHeight="1">
      <c r="A88" s="99"/>
      <c r="B88" s="3"/>
      <c r="C88" s="98"/>
      <c r="D88" s="98"/>
      <c r="E88" s="98"/>
      <c r="F88" s="33"/>
      <c r="G88" s="25"/>
      <c r="H88" s="96"/>
      <c r="I88" s="96"/>
      <c r="J88" s="96"/>
      <c r="K88" s="35"/>
      <c r="L88" s="34"/>
      <c r="M88" s="34"/>
      <c r="N88" s="36"/>
    </row>
    <row r="89" spans="1:14" ht="14.1" customHeight="1">
      <c r="A89" s="99"/>
      <c r="B89" s="3"/>
      <c r="C89" s="227">
        <v>83</v>
      </c>
      <c r="D89" s="227"/>
      <c r="E89" s="227"/>
      <c r="F89" s="33" t="s">
        <v>10</v>
      </c>
      <c r="G89" s="25" t="s">
        <v>11</v>
      </c>
      <c r="H89" s="228">
        <v>180.5</v>
      </c>
      <c r="I89" s="228"/>
      <c r="J89" s="228"/>
      <c r="K89" s="35" t="s">
        <v>37</v>
      </c>
      <c r="L89" s="34"/>
      <c r="M89" s="34" t="s">
        <v>11</v>
      </c>
      <c r="N89" s="36">
        <v>14982</v>
      </c>
    </row>
    <row r="90" spans="1:14" ht="14.1" customHeight="1">
      <c r="A90" s="99"/>
      <c r="B90" s="3"/>
      <c r="C90" s="98"/>
      <c r="D90" s="98"/>
      <c r="E90" s="98"/>
      <c r="F90" s="33"/>
      <c r="G90" s="25"/>
      <c r="H90" s="96"/>
      <c r="I90" s="96"/>
      <c r="J90" s="96"/>
      <c r="K90" s="35"/>
      <c r="L90" s="34"/>
      <c r="M90" s="34"/>
      <c r="N90" s="36"/>
    </row>
    <row r="91" spans="1:14" ht="14.1" customHeight="1">
      <c r="A91" s="8">
        <v>12</v>
      </c>
      <c r="B91" s="17" t="s">
        <v>38</v>
      </c>
      <c r="C91" s="17"/>
      <c r="D91" s="16"/>
      <c r="E91" s="61"/>
      <c r="F91" s="29"/>
      <c r="G91" s="29"/>
      <c r="H91" s="29"/>
      <c r="I91" s="29"/>
      <c r="J91" s="96"/>
      <c r="K91" s="35"/>
      <c r="L91" s="34"/>
      <c r="M91" s="34"/>
      <c r="N91" s="36"/>
    </row>
    <row r="92" spans="1:14" ht="14.1" customHeight="1">
      <c r="A92" s="17"/>
      <c r="B92" s="17" t="s">
        <v>39</v>
      </c>
      <c r="C92" s="25"/>
      <c r="D92" s="29"/>
      <c r="E92" s="61"/>
      <c r="F92" s="29"/>
      <c r="G92" s="29"/>
      <c r="H92" s="29"/>
      <c r="I92" s="29"/>
      <c r="J92" s="96"/>
      <c r="K92" s="35"/>
      <c r="L92" s="34"/>
      <c r="M92" s="34"/>
      <c r="N92" s="36"/>
    </row>
    <row r="93" spans="1:14" ht="14.1" customHeight="1">
      <c r="A93" s="17"/>
      <c r="B93" s="17" t="s">
        <v>40</v>
      </c>
      <c r="C93" s="25"/>
      <c r="D93" s="29"/>
      <c r="E93" s="95"/>
      <c r="F93" s="35"/>
      <c r="G93" s="35"/>
      <c r="H93" s="29"/>
      <c r="I93" s="29"/>
      <c r="J93" s="96"/>
      <c r="K93" s="35"/>
      <c r="L93" s="34"/>
      <c r="M93" s="34"/>
      <c r="N93" s="36"/>
    </row>
    <row r="94" spans="1:14" ht="14.1" customHeight="1">
      <c r="A94" s="17"/>
      <c r="B94" s="17" t="s">
        <v>135</v>
      </c>
      <c r="C94" s="25"/>
      <c r="D94" s="29"/>
      <c r="E94" s="95"/>
      <c r="F94" s="35"/>
      <c r="G94" s="35"/>
      <c r="H94" s="29"/>
      <c r="I94" s="29"/>
      <c r="J94" s="96"/>
      <c r="K94" s="35"/>
      <c r="L94" s="34"/>
      <c r="M94" s="34"/>
      <c r="N94" s="36"/>
    </row>
    <row r="95" spans="1:14" ht="14.1" customHeight="1">
      <c r="A95" s="4"/>
      <c r="B95" s="4" t="s">
        <v>41</v>
      </c>
      <c r="C95" s="25"/>
      <c r="D95" s="29"/>
      <c r="E95" s="95"/>
      <c r="F95" s="35"/>
      <c r="G95" s="35"/>
      <c r="H95" s="29"/>
      <c r="I95" s="29"/>
      <c r="J95" s="96"/>
      <c r="K95" s="35"/>
      <c r="L95" s="34"/>
      <c r="M95" s="34"/>
      <c r="N95" s="36"/>
    </row>
    <row r="96" spans="1:14" ht="14.1" customHeight="1">
      <c r="A96" s="99"/>
      <c r="B96" s="41"/>
      <c r="C96" s="98"/>
      <c r="D96" s="98"/>
      <c r="E96" s="98"/>
      <c r="F96" s="33"/>
      <c r="G96" s="25"/>
      <c r="H96" s="96"/>
      <c r="I96" s="96"/>
      <c r="J96" s="96"/>
      <c r="K96" s="35"/>
      <c r="L96" s="34"/>
      <c r="M96" s="34"/>
      <c r="N96" s="36"/>
    </row>
    <row r="97" spans="1:14" ht="14.1" customHeight="1">
      <c r="A97" s="99"/>
      <c r="B97" s="41"/>
      <c r="C97" s="227">
        <v>96</v>
      </c>
      <c r="D97" s="227"/>
      <c r="E97" s="227"/>
      <c r="F97" s="33" t="s">
        <v>10</v>
      </c>
      <c r="G97" s="25" t="s">
        <v>11</v>
      </c>
      <c r="H97" s="227">
        <v>902.93</v>
      </c>
      <c r="I97" s="227"/>
      <c r="J97" s="227"/>
      <c r="K97" s="35" t="s">
        <v>42</v>
      </c>
      <c r="L97" s="34"/>
      <c r="M97" s="34" t="s">
        <v>11</v>
      </c>
      <c r="N97" s="36">
        <v>86681</v>
      </c>
    </row>
    <row r="98" spans="1:14" ht="14.1" customHeight="1">
      <c r="A98" s="99"/>
      <c r="B98" s="3"/>
      <c r="C98" s="98"/>
      <c r="D98" s="98"/>
      <c r="E98" s="98"/>
      <c r="F98" s="33"/>
      <c r="G98" s="25"/>
      <c r="H98" s="96"/>
      <c r="I98" s="96"/>
      <c r="J98" s="96"/>
      <c r="K98" s="35"/>
      <c r="L98" s="34"/>
      <c r="M98" s="34"/>
      <c r="N98" s="36"/>
    </row>
    <row r="99" spans="1:14" ht="14.1" customHeight="1">
      <c r="A99" s="99">
        <v>13</v>
      </c>
      <c r="B99" s="40" t="s">
        <v>137</v>
      </c>
      <c r="C99" s="98"/>
      <c r="D99" s="98"/>
      <c r="E99" s="98"/>
      <c r="F99" s="33"/>
      <c r="G99" s="25"/>
      <c r="H99" s="96"/>
      <c r="I99" s="96"/>
      <c r="J99" s="96"/>
      <c r="K99" s="35"/>
      <c r="L99" s="34"/>
      <c r="M99" s="34"/>
      <c r="N99" s="36"/>
    </row>
    <row r="100" spans="1:14" ht="14.1" customHeight="1">
      <c r="A100" s="99"/>
      <c r="B100" s="41"/>
      <c r="C100" s="98"/>
      <c r="D100" s="98"/>
      <c r="E100" s="98"/>
      <c r="F100" s="33"/>
      <c r="G100" s="25"/>
      <c r="H100" s="96"/>
      <c r="I100" s="96"/>
      <c r="J100" s="96"/>
      <c r="K100" s="35"/>
      <c r="L100" s="34"/>
      <c r="M100" s="34"/>
      <c r="N100" s="36"/>
    </row>
    <row r="101" spans="1:14" ht="14.1" customHeight="1">
      <c r="A101" s="99"/>
      <c r="B101" s="25"/>
      <c r="C101" s="25"/>
      <c r="D101" s="25"/>
      <c r="E101" s="95"/>
      <c r="F101" s="25"/>
      <c r="G101" s="95"/>
      <c r="H101" s="95"/>
      <c r="I101" s="95"/>
      <c r="J101" s="28"/>
      <c r="K101" s="34"/>
      <c r="L101" s="29"/>
      <c r="M101" s="99"/>
      <c r="N101" s="45"/>
    </row>
    <row r="102" spans="1:14" ht="14.1" customHeight="1">
      <c r="A102" s="99"/>
      <c r="B102" s="25"/>
      <c r="C102" s="228" t="e">
        <f>#REF!</f>
        <v>#REF!</v>
      </c>
      <c r="D102" s="228"/>
      <c r="E102" s="228"/>
      <c r="F102" s="33" t="s">
        <v>10</v>
      </c>
      <c r="G102" s="25" t="s">
        <v>11</v>
      </c>
      <c r="H102" s="228">
        <v>2206.6</v>
      </c>
      <c r="I102" s="228"/>
      <c r="J102" s="96"/>
      <c r="K102" s="35" t="s">
        <v>29</v>
      </c>
      <c r="L102" s="34"/>
      <c r="M102" s="34" t="s">
        <v>11</v>
      </c>
      <c r="N102" s="36">
        <v>111897</v>
      </c>
    </row>
    <row r="103" spans="1:14" ht="14.1" customHeight="1">
      <c r="A103" s="99"/>
      <c r="B103" s="3"/>
      <c r="C103" s="98"/>
      <c r="D103" s="98"/>
      <c r="E103" s="98"/>
      <c r="F103" s="33"/>
      <c r="G103" s="25"/>
      <c r="H103" s="96"/>
      <c r="I103" s="96"/>
      <c r="J103" s="96"/>
      <c r="K103" s="35"/>
      <c r="L103" s="34"/>
      <c r="M103" s="34"/>
      <c r="N103" s="36"/>
    </row>
    <row r="104" spans="1:14" ht="14.1" customHeight="1">
      <c r="A104" s="99">
        <v>14</v>
      </c>
      <c r="B104" s="3" t="s">
        <v>54</v>
      </c>
      <c r="C104" s="25"/>
      <c r="D104" s="29"/>
      <c r="E104" s="61"/>
      <c r="F104" s="29"/>
      <c r="G104" s="29"/>
      <c r="H104" s="29"/>
      <c r="I104" s="29"/>
      <c r="J104" s="28"/>
      <c r="K104" s="35"/>
      <c r="L104" s="34"/>
      <c r="M104" s="36"/>
      <c r="N104" s="45"/>
    </row>
    <row r="105" spans="1:14" ht="14.1" customHeight="1">
      <c r="A105" s="99"/>
      <c r="B105" s="3"/>
      <c r="C105" s="98"/>
      <c r="D105" s="98"/>
      <c r="E105" s="98"/>
      <c r="F105" s="33"/>
      <c r="G105" s="25"/>
      <c r="H105" s="96"/>
      <c r="I105" s="96"/>
      <c r="J105" s="96"/>
      <c r="K105" s="35"/>
      <c r="L105" s="34"/>
      <c r="M105" s="36"/>
      <c r="N105" s="45"/>
    </row>
    <row r="106" spans="1:14" ht="14.1" customHeight="1">
      <c r="A106" s="97"/>
      <c r="B106" s="3"/>
      <c r="C106" s="29"/>
      <c r="D106" s="29"/>
      <c r="E106" s="60"/>
      <c r="F106" s="29"/>
      <c r="G106" s="29"/>
      <c r="H106" s="29"/>
      <c r="I106" s="29"/>
      <c r="J106" s="29"/>
      <c r="K106" s="42"/>
      <c r="L106" s="3"/>
      <c r="M106" s="36"/>
      <c r="N106" s="45"/>
    </row>
    <row r="107" spans="1:14" ht="14.1" customHeight="1">
      <c r="A107" s="97"/>
      <c r="B107" s="3"/>
      <c r="C107" s="229">
        <v>5071</v>
      </c>
      <c r="D107" s="229"/>
      <c r="E107" s="229"/>
      <c r="F107" s="33" t="s">
        <v>10</v>
      </c>
      <c r="G107" s="25" t="s">
        <v>11</v>
      </c>
      <c r="H107" s="227">
        <v>2197.52</v>
      </c>
      <c r="I107" s="227"/>
      <c r="J107" s="227"/>
      <c r="K107" s="35" t="s">
        <v>29</v>
      </c>
      <c r="L107" s="34"/>
      <c r="M107" s="34" t="s">
        <v>11</v>
      </c>
      <c r="N107" s="83">
        <v>111436</v>
      </c>
    </row>
    <row r="108" spans="1:14" ht="14.1" customHeight="1">
      <c r="A108" s="99"/>
      <c r="B108" s="3"/>
      <c r="C108" s="98"/>
      <c r="D108" s="98"/>
      <c r="E108" s="98"/>
      <c r="F108" s="33"/>
      <c r="G108" s="25"/>
      <c r="H108" s="96"/>
      <c r="I108" s="96"/>
      <c r="J108" s="96"/>
      <c r="K108" s="35"/>
      <c r="L108" s="34"/>
      <c r="M108" s="34"/>
      <c r="N108" s="36"/>
    </row>
    <row r="109" spans="1:14" ht="14.1" customHeight="1">
      <c r="A109" s="99">
        <v>15</v>
      </c>
      <c r="B109" s="3" t="s">
        <v>28</v>
      </c>
      <c r="C109" s="25"/>
      <c r="D109" s="29"/>
      <c r="E109" s="61"/>
      <c r="F109" s="29"/>
      <c r="G109" s="29"/>
      <c r="H109" s="29"/>
      <c r="I109" s="29"/>
      <c r="J109" s="28"/>
      <c r="K109" s="35"/>
      <c r="L109" s="34"/>
      <c r="M109" s="36"/>
      <c r="N109" s="83"/>
    </row>
    <row r="110" spans="1:14" ht="14.1" customHeight="1">
      <c r="A110" s="97"/>
      <c r="B110" s="3"/>
      <c r="C110" s="98"/>
      <c r="D110" s="98"/>
      <c r="E110" s="98"/>
      <c r="F110" s="33"/>
      <c r="G110" s="25"/>
      <c r="H110" s="96"/>
      <c r="I110" s="96"/>
      <c r="J110" s="96"/>
      <c r="K110" s="35"/>
      <c r="L110" s="34"/>
      <c r="M110" s="34"/>
      <c r="N110" s="83"/>
    </row>
    <row r="111" spans="1:14">
      <c r="A111" s="97"/>
      <c r="B111" s="25"/>
      <c r="C111" s="96"/>
      <c r="D111" s="96"/>
      <c r="E111" s="96"/>
      <c r="F111" s="33"/>
      <c r="G111" s="25"/>
      <c r="H111" s="96"/>
      <c r="I111" s="96"/>
      <c r="J111" s="96"/>
      <c r="K111" s="35"/>
      <c r="L111" s="34"/>
      <c r="M111" s="36"/>
      <c r="N111" s="45"/>
    </row>
    <row r="112" spans="1:14">
      <c r="A112" s="97"/>
      <c r="B112" s="25"/>
      <c r="C112" s="227">
        <v>442</v>
      </c>
      <c r="D112" s="227"/>
      <c r="E112" s="227"/>
      <c r="F112" s="33" t="s">
        <v>10</v>
      </c>
      <c r="G112" s="25" t="s">
        <v>11</v>
      </c>
      <c r="H112" s="227">
        <v>3015.76</v>
      </c>
      <c r="I112" s="227"/>
      <c r="J112" s="227"/>
      <c r="K112" s="35" t="s">
        <v>29</v>
      </c>
      <c r="L112" s="34"/>
      <c r="M112" s="34" t="s">
        <v>11</v>
      </c>
      <c r="N112" s="36">
        <v>13330</v>
      </c>
    </row>
    <row r="113" spans="1:14">
      <c r="A113" s="99"/>
      <c r="B113" s="3"/>
      <c r="C113" s="98"/>
      <c r="D113" s="98"/>
      <c r="E113" s="98"/>
      <c r="F113" s="33"/>
      <c r="G113" s="25"/>
      <c r="H113" s="96"/>
      <c r="I113" s="96"/>
      <c r="J113" s="96"/>
      <c r="K113" s="35"/>
      <c r="L113" s="34"/>
      <c r="M113" s="34"/>
      <c r="N113" s="36"/>
    </row>
    <row r="114" spans="1:14">
      <c r="A114" s="97">
        <v>16</v>
      </c>
      <c r="B114" s="29" t="s">
        <v>45</v>
      </c>
      <c r="C114" s="29"/>
      <c r="D114" s="29"/>
      <c r="E114" s="29"/>
      <c r="F114" s="29"/>
      <c r="G114" s="29"/>
      <c r="H114" s="29"/>
      <c r="I114" s="29"/>
      <c r="J114" s="29"/>
      <c r="K114" s="35"/>
      <c r="L114" s="34"/>
      <c r="M114" s="34"/>
      <c r="N114" s="36"/>
    </row>
    <row r="115" spans="1:14">
      <c r="A115" s="29"/>
      <c r="B115" s="3" t="s">
        <v>136</v>
      </c>
      <c r="C115" s="29"/>
      <c r="D115" s="29"/>
      <c r="E115" s="29"/>
      <c r="F115" s="29"/>
      <c r="G115" s="29"/>
      <c r="H115" s="29"/>
      <c r="I115" s="29"/>
      <c r="J115" s="29"/>
      <c r="K115" s="35"/>
      <c r="L115" s="34"/>
      <c r="M115" s="34"/>
      <c r="N115" s="36"/>
    </row>
    <row r="116" spans="1:14">
      <c r="A116" s="99"/>
      <c r="B116" s="82" t="s">
        <v>158</v>
      </c>
      <c r="C116" s="98"/>
      <c r="D116" s="98"/>
      <c r="E116" s="98"/>
      <c r="F116" s="33"/>
      <c r="G116" s="25"/>
      <c r="H116" s="96"/>
      <c r="I116" s="96"/>
      <c r="J116" s="96"/>
      <c r="K116" s="35"/>
      <c r="L116" s="34"/>
      <c r="M116" s="34"/>
      <c r="N116" s="36"/>
    </row>
    <row r="117" spans="1:14">
      <c r="A117" s="99"/>
      <c r="B117" s="82"/>
      <c r="C117" s="98"/>
      <c r="D117" s="98"/>
      <c r="E117" s="98"/>
      <c r="F117" s="33"/>
      <c r="G117" s="25"/>
      <c r="H117" s="96"/>
      <c r="I117" s="96"/>
      <c r="J117" s="96"/>
      <c r="K117" s="35"/>
      <c r="L117" s="34"/>
      <c r="M117" s="34"/>
      <c r="N117" s="36"/>
    </row>
    <row r="118" spans="1:14">
      <c r="A118" s="99"/>
      <c r="B118" s="41"/>
      <c r="C118" s="98"/>
      <c r="D118" s="98"/>
      <c r="E118" s="98"/>
      <c r="F118" s="33"/>
      <c r="G118" s="25"/>
      <c r="H118" s="96"/>
      <c r="I118" s="96"/>
      <c r="J118" s="96"/>
      <c r="K118" s="35"/>
      <c r="L118" s="34"/>
      <c r="M118" s="34"/>
      <c r="N118" s="36"/>
    </row>
    <row r="119" spans="1:14">
      <c r="A119" s="99"/>
      <c r="B119" s="41"/>
      <c r="C119" s="227">
        <v>1238</v>
      </c>
      <c r="D119" s="227"/>
      <c r="E119" s="227"/>
      <c r="F119" s="33" t="s">
        <v>10</v>
      </c>
      <c r="G119" s="25" t="s">
        <v>11</v>
      </c>
      <c r="H119" s="227">
        <v>2548.29</v>
      </c>
      <c r="I119" s="227"/>
      <c r="J119" s="227"/>
      <c r="K119" s="35" t="s">
        <v>29</v>
      </c>
      <c r="L119" s="34"/>
      <c r="M119" s="34" t="s">
        <v>11</v>
      </c>
      <c r="N119" s="36">
        <v>31548</v>
      </c>
    </row>
    <row r="120" spans="1:14">
      <c r="A120" s="99"/>
      <c r="B120" s="82" t="s">
        <v>159</v>
      </c>
      <c r="C120" s="98"/>
      <c r="D120" s="98"/>
      <c r="E120" s="98"/>
      <c r="F120" s="33"/>
      <c r="G120" s="25"/>
      <c r="H120" s="96"/>
      <c r="I120" s="96"/>
      <c r="J120" s="96"/>
      <c r="K120" s="35"/>
      <c r="L120" s="34"/>
      <c r="M120" s="34"/>
      <c r="N120" s="36"/>
    </row>
    <row r="121" spans="1:14">
      <c r="A121" s="99"/>
      <c r="B121" s="82"/>
      <c r="C121" s="98"/>
      <c r="D121" s="98"/>
      <c r="E121" s="98"/>
      <c r="F121" s="33"/>
      <c r="G121" s="25"/>
      <c r="H121" s="96"/>
      <c r="I121" s="96"/>
      <c r="J121" s="96"/>
      <c r="K121" s="35"/>
      <c r="L121" s="34"/>
      <c r="M121" s="34"/>
      <c r="N121" s="36"/>
    </row>
    <row r="122" spans="1:14">
      <c r="A122" s="99"/>
      <c r="B122" s="41"/>
      <c r="C122" s="227">
        <v>845</v>
      </c>
      <c r="D122" s="227"/>
      <c r="E122" s="227"/>
      <c r="F122" s="33" t="s">
        <v>10</v>
      </c>
      <c r="G122" s="25" t="s">
        <v>11</v>
      </c>
      <c r="H122" s="227">
        <v>4411.82</v>
      </c>
      <c r="I122" s="227"/>
      <c r="J122" s="227"/>
      <c r="K122" s="35" t="s">
        <v>29</v>
      </c>
      <c r="L122" s="34"/>
      <c r="M122" s="34" t="s">
        <v>11</v>
      </c>
      <c r="N122" s="36">
        <v>37280</v>
      </c>
    </row>
    <row r="123" spans="1:14">
      <c r="A123" s="99"/>
      <c r="B123" s="41"/>
      <c r="C123" s="98"/>
      <c r="D123" s="98"/>
      <c r="E123" s="98"/>
      <c r="F123" s="33"/>
      <c r="G123" s="25"/>
      <c r="H123" s="96"/>
      <c r="I123" s="96"/>
      <c r="J123" s="96"/>
      <c r="K123" s="35"/>
      <c r="L123" s="34"/>
      <c r="M123" s="34"/>
      <c r="N123" s="36"/>
    </row>
    <row r="124" spans="1:14">
      <c r="A124" s="99">
        <v>16</v>
      </c>
      <c r="B124" s="40" t="s">
        <v>102</v>
      </c>
      <c r="C124" s="98"/>
      <c r="D124" s="98"/>
      <c r="E124" s="98"/>
      <c r="F124" s="33"/>
      <c r="G124" s="25"/>
      <c r="H124" s="96"/>
      <c r="I124" s="96"/>
      <c r="J124" s="96"/>
      <c r="K124" s="35"/>
      <c r="L124" s="34"/>
      <c r="M124" s="34"/>
      <c r="N124" s="36"/>
    </row>
    <row r="125" spans="1:14">
      <c r="A125" s="99"/>
      <c r="B125" s="41"/>
      <c r="C125" s="98"/>
      <c r="D125" s="98"/>
      <c r="E125" s="98"/>
      <c r="F125" s="33"/>
      <c r="G125" s="25"/>
      <c r="H125" s="96"/>
      <c r="I125" s="96"/>
      <c r="J125" s="96"/>
      <c r="K125" s="35"/>
      <c r="L125" s="34"/>
      <c r="M125" s="34"/>
      <c r="N125" s="36"/>
    </row>
    <row r="126" spans="1:14">
      <c r="A126" s="99"/>
      <c r="B126" s="41"/>
      <c r="C126" s="227">
        <v>32</v>
      </c>
      <c r="D126" s="227"/>
      <c r="E126" s="227"/>
      <c r="F126" s="33" t="s">
        <v>10</v>
      </c>
      <c r="G126" s="25" t="s">
        <v>11</v>
      </c>
      <c r="H126" s="227">
        <v>58.11</v>
      </c>
      <c r="I126" s="227"/>
      <c r="J126" s="227"/>
      <c r="K126" s="35" t="s">
        <v>103</v>
      </c>
      <c r="L126" s="34"/>
      <c r="M126" s="34" t="s">
        <v>11</v>
      </c>
      <c r="N126" s="36">
        <v>1860</v>
      </c>
    </row>
    <row r="127" spans="1:14">
      <c r="A127" s="99"/>
      <c r="B127" s="41"/>
      <c r="C127" s="98"/>
      <c r="D127" s="98"/>
      <c r="E127" s="98"/>
      <c r="F127" s="33"/>
      <c r="G127" s="25"/>
      <c r="H127" s="96"/>
      <c r="I127" s="96"/>
      <c r="J127" s="96"/>
      <c r="K127" s="35"/>
      <c r="L127" s="34"/>
      <c r="M127" s="34"/>
      <c r="N127" s="36"/>
    </row>
    <row r="128" spans="1:14">
      <c r="A128" s="8">
        <v>17</v>
      </c>
      <c r="B128" s="29" t="s">
        <v>139</v>
      </c>
      <c r="C128" s="29"/>
      <c r="D128" s="29"/>
      <c r="E128" s="97"/>
      <c r="F128" s="97"/>
      <c r="G128" s="42"/>
      <c r="H128" s="29"/>
      <c r="I128" s="29"/>
      <c r="J128" s="29"/>
      <c r="K128" s="42"/>
      <c r="L128" s="29"/>
      <c r="M128" s="29"/>
      <c r="N128" s="25"/>
    </row>
    <row r="129" spans="1:14">
      <c r="A129" s="8"/>
      <c r="B129" s="3"/>
      <c r="C129" s="17"/>
      <c r="D129" s="16"/>
      <c r="E129" s="61"/>
      <c r="F129" s="29"/>
      <c r="G129" s="29"/>
      <c r="H129" s="29"/>
      <c r="I129" s="29"/>
      <c r="J129" s="29"/>
      <c r="K129" s="62"/>
      <c r="L129" s="29"/>
      <c r="M129" s="95"/>
      <c r="N129" s="25"/>
    </row>
    <row r="130" spans="1:14">
      <c r="A130" s="99"/>
      <c r="B130" s="25"/>
      <c r="C130" s="25"/>
      <c r="D130" s="25"/>
      <c r="E130" s="95"/>
      <c r="F130" s="25"/>
      <c r="G130" s="95"/>
      <c r="H130" s="95"/>
      <c r="I130" s="95"/>
      <c r="J130" s="28"/>
      <c r="K130" s="34"/>
      <c r="L130" s="29"/>
      <c r="M130" s="99"/>
      <c r="N130" s="45"/>
    </row>
    <row r="131" spans="1:14">
      <c r="A131" s="8"/>
      <c r="B131" s="25"/>
      <c r="C131" s="228">
        <v>2221</v>
      </c>
      <c r="D131" s="228"/>
      <c r="E131" s="228"/>
      <c r="F131" s="33" t="s">
        <v>10</v>
      </c>
      <c r="G131" s="25" t="s">
        <v>11</v>
      </c>
      <c r="H131" s="228">
        <v>1287.44</v>
      </c>
      <c r="I131" s="228"/>
      <c r="J131" s="96"/>
      <c r="K131" s="35" t="s">
        <v>29</v>
      </c>
      <c r="L131" s="34"/>
      <c r="M131" s="34" t="s">
        <v>11</v>
      </c>
      <c r="N131" s="36">
        <v>28594</v>
      </c>
    </row>
    <row r="132" spans="1:14">
      <c r="A132" s="49">
        <v>18</v>
      </c>
      <c r="B132" s="43" t="s">
        <v>104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1:14">
      <c r="A133" s="45"/>
      <c r="B133" s="43" t="s">
        <v>105</v>
      </c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1:14">
      <c r="A134" s="45"/>
      <c r="B134" s="43" t="s">
        <v>106</v>
      </c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1:14">
      <c r="A135" s="45"/>
      <c r="B135" s="43" t="s">
        <v>161</v>
      </c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1:14">
      <c r="A136" s="45"/>
      <c r="B136" s="43" t="s">
        <v>138</v>
      </c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1:14">
      <c r="A137" s="99"/>
      <c r="B137" s="41"/>
      <c r="C137" s="98"/>
      <c r="D137" s="98"/>
      <c r="E137" s="98"/>
      <c r="F137" s="33"/>
      <c r="G137" s="25"/>
      <c r="H137" s="96"/>
      <c r="I137" s="96"/>
      <c r="J137" s="96"/>
      <c r="K137" s="35"/>
      <c r="L137" s="34"/>
      <c r="M137" s="34"/>
      <c r="N137" s="36"/>
    </row>
    <row r="138" spans="1:14">
      <c r="A138" s="99"/>
      <c r="B138" s="41"/>
      <c r="C138" s="227">
        <v>575</v>
      </c>
      <c r="D138" s="227"/>
      <c r="E138" s="227"/>
      <c r="F138" s="33" t="s">
        <v>10</v>
      </c>
      <c r="G138" s="25" t="s">
        <v>11</v>
      </c>
      <c r="H138" s="227">
        <v>19.36</v>
      </c>
      <c r="I138" s="227"/>
      <c r="J138" s="227"/>
      <c r="K138" s="35" t="s">
        <v>37</v>
      </c>
      <c r="L138" s="34"/>
      <c r="M138" s="34" t="s">
        <v>11</v>
      </c>
      <c r="N138" s="36">
        <v>11132</v>
      </c>
    </row>
    <row r="139" spans="1:14">
      <c r="A139" s="97"/>
      <c r="B139" s="94"/>
      <c r="C139" s="29"/>
      <c r="D139" s="29"/>
      <c r="E139" s="42"/>
      <c r="F139" s="29"/>
      <c r="G139" s="42"/>
      <c r="H139" s="42"/>
      <c r="I139" s="42"/>
      <c r="J139" s="28"/>
      <c r="K139" s="34"/>
      <c r="L139" s="29"/>
      <c r="M139" s="97"/>
      <c r="N139" s="46"/>
    </row>
    <row r="140" spans="1:14">
      <c r="A140" s="49">
        <v>19</v>
      </c>
      <c r="B140" s="45" t="s">
        <v>56</v>
      </c>
      <c r="C140" s="45"/>
      <c r="D140" s="45"/>
      <c r="E140" s="45"/>
      <c r="F140" s="45"/>
      <c r="G140" s="45"/>
      <c r="H140" s="45"/>
      <c r="I140" s="45"/>
      <c r="J140" s="46"/>
      <c r="K140" s="35"/>
      <c r="L140" s="34"/>
      <c r="M140" s="34"/>
      <c r="N140" s="36"/>
    </row>
    <row r="141" spans="1:14">
      <c r="A141" s="49"/>
      <c r="B141" s="45" t="s">
        <v>57</v>
      </c>
      <c r="C141" s="45"/>
      <c r="D141" s="45"/>
      <c r="E141" s="45"/>
      <c r="F141" s="45"/>
      <c r="G141" s="45"/>
      <c r="H141" s="45"/>
      <c r="I141" s="45"/>
      <c r="J141" s="46"/>
      <c r="K141" s="35"/>
      <c r="L141" s="34"/>
      <c r="M141" s="34"/>
      <c r="N141" s="36"/>
    </row>
    <row r="142" spans="1:14">
      <c r="A142" s="49"/>
      <c r="B142" s="45" t="s">
        <v>140</v>
      </c>
      <c r="C142" s="45"/>
      <c r="D142" s="45"/>
      <c r="E142" s="45"/>
      <c r="F142" s="45"/>
      <c r="G142" s="45"/>
      <c r="H142" s="45"/>
      <c r="I142" s="45"/>
      <c r="J142" s="46"/>
      <c r="K142" s="35"/>
      <c r="L142" s="34"/>
      <c r="M142" s="34"/>
      <c r="N142" s="36"/>
    </row>
    <row r="143" spans="1:14">
      <c r="A143" s="49"/>
      <c r="B143" s="45"/>
      <c r="C143" s="45"/>
      <c r="D143" s="45"/>
      <c r="E143" s="45"/>
      <c r="F143" s="45"/>
      <c r="G143" s="45"/>
      <c r="H143" s="45"/>
      <c r="I143" s="45"/>
      <c r="J143" s="46"/>
      <c r="K143" s="35"/>
      <c r="L143" s="34"/>
      <c r="M143" s="34"/>
      <c r="N143" s="36"/>
    </row>
    <row r="144" spans="1:14">
      <c r="A144" s="49"/>
      <c r="B144" s="45"/>
      <c r="C144" s="228">
        <v>32</v>
      </c>
      <c r="D144" s="228"/>
      <c r="E144" s="228"/>
      <c r="F144" s="33" t="s">
        <v>10</v>
      </c>
      <c r="G144" s="25" t="s">
        <v>11</v>
      </c>
      <c r="H144" s="228">
        <v>27678.86</v>
      </c>
      <c r="I144" s="228"/>
      <c r="J144" s="96"/>
      <c r="K144" s="35" t="s">
        <v>29</v>
      </c>
      <c r="L144" s="34"/>
      <c r="M144" s="34" t="s">
        <v>11</v>
      </c>
      <c r="N144" s="36">
        <v>8857</v>
      </c>
    </row>
    <row r="145" spans="1:14">
      <c r="A145" s="49"/>
      <c r="B145" s="45"/>
      <c r="C145" s="45"/>
      <c r="D145" s="45"/>
      <c r="E145" s="45"/>
      <c r="F145" s="45"/>
      <c r="G145" s="47"/>
      <c r="H145" s="45"/>
      <c r="I145" s="45"/>
      <c r="J145" s="48"/>
      <c r="K145" s="35"/>
      <c r="L145" s="34"/>
      <c r="M145" s="34"/>
      <c r="N145" s="36"/>
    </row>
    <row r="146" spans="1:14">
      <c r="A146" s="49">
        <v>20</v>
      </c>
      <c r="B146" s="45" t="s">
        <v>58</v>
      </c>
      <c r="C146" s="45"/>
      <c r="D146" s="45"/>
      <c r="E146" s="45"/>
      <c r="F146" s="45"/>
      <c r="G146" s="45"/>
      <c r="H146" s="45"/>
      <c r="I146" s="45"/>
      <c r="J146" s="46"/>
      <c r="K146" s="35"/>
      <c r="L146" s="34"/>
      <c r="M146" s="34"/>
      <c r="N146" s="36"/>
    </row>
    <row r="147" spans="1:14">
      <c r="A147" s="49"/>
      <c r="B147" s="45" t="s">
        <v>59</v>
      </c>
      <c r="C147" s="45"/>
      <c r="D147" s="45"/>
      <c r="E147" s="45"/>
      <c r="F147" s="45"/>
      <c r="G147" s="45"/>
      <c r="H147" s="45"/>
      <c r="I147" s="45"/>
      <c r="J147" s="46"/>
      <c r="K147" s="35"/>
      <c r="L147" s="34"/>
      <c r="M147" s="34"/>
      <c r="N147" s="36"/>
    </row>
    <row r="148" spans="1:14">
      <c r="A148" s="49"/>
      <c r="B148" s="45" t="s">
        <v>141</v>
      </c>
      <c r="C148" s="45"/>
      <c r="D148" s="45"/>
      <c r="E148" s="47"/>
      <c r="F148" s="45"/>
      <c r="G148" s="47"/>
      <c r="H148" s="45"/>
      <c r="I148" s="45"/>
      <c r="J148" s="46"/>
      <c r="K148" s="35"/>
      <c r="L148" s="34"/>
      <c r="M148" s="34"/>
      <c r="N148" s="36"/>
    </row>
    <row r="149" spans="1:14">
      <c r="A149" s="44"/>
      <c r="B149" s="25"/>
      <c r="C149" s="25"/>
      <c r="D149" s="25"/>
      <c r="E149" s="95"/>
      <c r="F149" s="25"/>
      <c r="G149" s="95"/>
      <c r="H149" s="95"/>
      <c r="I149" s="95"/>
      <c r="J149" s="28"/>
      <c r="K149" s="34"/>
      <c r="L149" s="29"/>
      <c r="M149" s="99"/>
      <c r="N149" s="45"/>
    </row>
    <row r="150" spans="1:14">
      <c r="A150" s="44"/>
      <c r="B150" s="25"/>
      <c r="C150" s="228">
        <v>54</v>
      </c>
      <c r="D150" s="228"/>
      <c r="E150" s="228"/>
      <c r="F150" s="33" t="s">
        <v>10</v>
      </c>
      <c r="G150" s="25" t="s">
        <v>11</v>
      </c>
      <c r="H150" s="228">
        <v>28253.61</v>
      </c>
      <c r="I150" s="228"/>
      <c r="J150" s="96"/>
      <c r="K150" s="35" t="s">
        <v>29</v>
      </c>
      <c r="L150" s="34"/>
      <c r="M150" s="34" t="s">
        <v>11</v>
      </c>
      <c r="N150" s="36">
        <v>15257</v>
      </c>
    </row>
    <row r="151" spans="1:14">
      <c r="A151" s="44"/>
      <c r="B151" s="25"/>
      <c r="C151" s="95"/>
      <c r="D151" s="95"/>
      <c r="E151" s="95"/>
      <c r="F151" s="33"/>
      <c r="G151" s="25"/>
      <c r="H151" s="95"/>
      <c r="I151" s="95"/>
      <c r="J151" s="96"/>
      <c r="K151" s="35"/>
      <c r="L151" s="34"/>
      <c r="M151" s="34"/>
      <c r="N151" s="36"/>
    </row>
    <row r="152" spans="1:14">
      <c r="A152" s="97">
        <v>21</v>
      </c>
      <c r="B152" s="45" t="s">
        <v>60</v>
      </c>
      <c r="C152" s="95"/>
      <c r="D152" s="95"/>
      <c r="E152" s="95"/>
      <c r="F152" s="33"/>
      <c r="G152" s="25"/>
      <c r="H152" s="95"/>
      <c r="I152" s="95"/>
      <c r="J152" s="96"/>
      <c r="K152" s="35"/>
      <c r="L152" s="34"/>
      <c r="M152" s="34"/>
      <c r="N152" s="36"/>
    </row>
    <row r="153" spans="1:14">
      <c r="A153" s="97"/>
      <c r="B153" s="45" t="s">
        <v>61</v>
      </c>
      <c r="C153" s="95"/>
      <c r="D153" s="95"/>
      <c r="E153" s="95"/>
      <c r="F153" s="33"/>
      <c r="G153" s="25"/>
      <c r="H153" s="95"/>
      <c r="I153" s="95"/>
      <c r="J153" s="96"/>
      <c r="K153" s="35"/>
      <c r="L153" s="34"/>
      <c r="M153" s="34"/>
      <c r="N153" s="36"/>
    </row>
    <row r="154" spans="1:14">
      <c r="A154" s="97"/>
      <c r="B154" s="45" t="s">
        <v>62</v>
      </c>
      <c r="C154" s="95"/>
      <c r="D154" s="95"/>
      <c r="E154" s="95"/>
      <c r="F154" s="33"/>
      <c r="G154" s="25"/>
      <c r="H154" s="95"/>
      <c r="I154" s="95"/>
      <c r="J154" s="96"/>
      <c r="K154" s="35"/>
      <c r="L154" s="34"/>
      <c r="M154" s="34"/>
      <c r="N154" s="36"/>
    </row>
    <row r="155" spans="1:14">
      <c r="A155" s="97"/>
      <c r="B155" s="45" t="s">
        <v>143</v>
      </c>
      <c r="C155" s="95"/>
      <c r="D155" s="95"/>
      <c r="E155" s="95"/>
      <c r="F155" s="33"/>
      <c r="G155" s="25"/>
      <c r="H155" s="95"/>
      <c r="I155" s="95"/>
      <c r="J155" s="96"/>
      <c r="K155" s="35"/>
      <c r="L155" s="34"/>
      <c r="M155" s="34"/>
      <c r="N155" s="36"/>
    </row>
    <row r="156" spans="1:14">
      <c r="A156" s="49"/>
      <c r="B156" s="45"/>
      <c r="C156" s="95"/>
      <c r="D156" s="95"/>
      <c r="E156" s="95"/>
      <c r="F156" s="33"/>
      <c r="G156" s="25"/>
      <c r="H156" s="95"/>
      <c r="I156" s="95"/>
      <c r="J156" s="96"/>
      <c r="K156" s="35"/>
      <c r="L156" s="34"/>
      <c r="M156" s="34"/>
      <c r="N156" s="36"/>
    </row>
    <row r="157" spans="1:14">
      <c r="A157" s="49"/>
      <c r="B157" s="45"/>
      <c r="C157" s="228">
        <v>48</v>
      </c>
      <c r="D157" s="228"/>
      <c r="E157" s="228"/>
      <c r="F157" s="33" t="s">
        <v>10</v>
      </c>
      <c r="G157" s="25" t="s">
        <v>11</v>
      </c>
      <c r="H157" s="228">
        <v>726.72</v>
      </c>
      <c r="I157" s="228"/>
      <c r="J157" s="96"/>
      <c r="K157" s="35" t="s">
        <v>29</v>
      </c>
      <c r="L157" s="34"/>
      <c r="M157" s="34" t="s">
        <v>11</v>
      </c>
      <c r="N157" s="36">
        <v>34883</v>
      </c>
    </row>
    <row r="158" spans="1:14">
      <c r="A158" s="97"/>
      <c r="B158" s="94"/>
      <c r="C158" s="36"/>
      <c r="D158" s="36"/>
      <c r="E158" s="36"/>
      <c r="F158" s="69"/>
      <c r="G158" s="29"/>
      <c r="H158" s="36"/>
      <c r="I158" s="36"/>
      <c r="J158" s="34"/>
      <c r="K158" s="60"/>
      <c r="L158" s="34"/>
      <c r="M158" s="36"/>
      <c r="N158" s="46"/>
    </row>
    <row r="159" spans="1:14">
      <c r="A159" s="99">
        <v>22</v>
      </c>
      <c r="B159" s="40" t="s">
        <v>102</v>
      </c>
      <c r="C159" s="98"/>
      <c r="D159" s="98"/>
      <c r="E159" s="98"/>
      <c r="F159" s="33"/>
      <c r="G159" s="25"/>
      <c r="H159" s="96"/>
      <c r="I159" s="96"/>
    </row>
    <row r="161" spans="1:14">
      <c r="C161" s="228">
        <v>64</v>
      </c>
      <c r="D161" s="228"/>
      <c r="E161" s="228"/>
      <c r="F161" s="33" t="s">
        <v>10</v>
      </c>
      <c r="G161" s="25" t="s">
        <v>11</v>
      </c>
      <c r="H161" s="228">
        <v>58.11</v>
      </c>
      <c r="I161" s="228"/>
      <c r="J161" s="96"/>
      <c r="K161" s="35" t="s">
        <v>42</v>
      </c>
      <c r="L161" s="34"/>
      <c r="M161" s="34" t="s">
        <v>11</v>
      </c>
      <c r="N161" s="36">
        <v>3719</v>
      </c>
    </row>
    <row r="163" spans="1:14">
      <c r="A163" s="99">
        <v>23</v>
      </c>
      <c r="B163" s="51" t="s">
        <v>142</v>
      </c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45"/>
    </row>
    <row r="164" spans="1:14">
      <c r="A164" s="99"/>
      <c r="B164" s="51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45"/>
    </row>
    <row r="165" spans="1:14">
      <c r="A165" s="74"/>
      <c r="B165" s="33"/>
      <c r="C165" s="99"/>
      <c r="D165" s="99"/>
      <c r="E165" s="99"/>
      <c r="F165" s="99"/>
      <c r="G165" s="99"/>
      <c r="H165" s="99"/>
      <c r="I165" s="99"/>
      <c r="J165" s="97"/>
      <c r="K165" s="42"/>
      <c r="L165" s="97"/>
      <c r="M165" s="99"/>
      <c r="N165" s="45"/>
    </row>
    <row r="166" spans="1:14">
      <c r="A166" s="74"/>
      <c r="B166" s="99"/>
      <c r="C166" s="227">
        <v>1243</v>
      </c>
      <c r="D166" s="227"/>
      <c r="E166" s="227"/>
      <c r="F166" s="33" t="s">
        <v>10</v>
      </c>
      <c r="G166" s="25" t="s">
        <v>11</v>
      </c>
      <c r="H166" s="227">
        <v>829.95</v>
      </c>
      <c r="I166" s="227"/>
      <c r="J166" s="227"/>
      <c r="K166" s="35" t="s">
        <v>29</v>
      </c>
      <c r="L166" s="34"/>
      <c r="M166" s="34" t="s">
        <v>11</v>
      </c>
      <c r="N166" s="36">
        <v>10316</v>
      </c>
    </row>
    <row r="167" spans="1:14">
      <c r="A167" s="74"/>
      <c r="B167" s="99"/>
      <c r="C167" s="96"/>
      <c r="D167" s="96"/>
      <c r="E167" s="96"/>
      <c r="F167" s="33"/>
      <c r="G167" s="25"/>
      <c r="H167" s="96"/>
      <c r="I167" s="96"/>
      <c r="J167" s="96"/>
      <c r="K167" s="35"/>
      <c r="L167" s="34"/>
      <c r="M167" s="34"/>
      <c r="N167" s="36"/>
    </row>
    <row r="168" spans="1:14">
      <c r="A168" s="79">
        <v>24</v>
      </c>
      <c r="B168" s="51" t="s">
        <v>160</v>
      </c>
      <c r="C168" s="96"/>
      <c r="D168" s="96"/>
      <c r="E168" s="96"/>
      <c r="F168" s="33"/>
      <c r="G168" s="25"/>
      <c r="H168" s="96"/>
      <c r="I168" s="96"/>
      <c r="J168" s="96"/>
      <c r="K168" s="35"/>
      <c r="L168" s="34"/>
      <c r="M168" s="34"/>
      <c r="N168" s="36"/>
    </row>
    <row r="169" spans="1:14">
      <c r="A169" s="74"/>
      <c r="B169" s="99"/>
      <c r="C169" s="96"/>
      <c r="D169" s="96"/>
      <c r="E169" s="96"/>
      <c r="F169" s="33"/>
      <c r="G169" s="25"/>
      <c r="H169" s="96"/>
      <c r="I169" s="96"/>
      <c r="J169" s="96"/>
      <c r="K169" s="35"/>
      <c r="L169" s="34"/>
      <c r="M169" s="34"/>
      <c r="N169" s="36"/>
    </row>
    <row r="170" spans="1:14">
      <c r="A170" s="25"/>
      <c r="B170" s="25"/>
      <c r="C170" s="25"/>
      <c r="D170" s="25"/>
      <c r="E170" s="95"/>
      <c r="F170" s="25"/>
      <c r="G170" s="95"/>
      <c r="H170" s="95"/>
      <c r="I170" s="95"/>
      <c r="J170" s="28"/>
      <c r="K170" s="34"/>
      <c r="L170" s="29"/>
      <c r="M170" s="99"/>
      <c r="N170" s="45"/>
    </row>
    <row r="171" spans="1:14">
      <c r="A171" s="25"/>
      <c r="B171" s="25"/>
      <c r="C171" s="228">
        <v>3211</v>
      </c>
      <c r="D171" s="228"/>
      <c r="E171" s="228"/>
      <c r="F171" s="33" t="s">
        <v>10</v>
      </c>
      <c r="G171" s="25" t="s">
        <v>11</v>
      </c>
      <c r="H171" s="228">
        <v>442.75</v>
      </c>
      <c r="I171" s="228"/>
      <c r="J171" s="96"/>
      <c r="K171" s="35" t="s">
        <v>29</v>
      </c>
      <c r="L171" s="34"/>
      <c r="M171" s="34" t="s">
        <v>11</v>
      </c>
      <c r="N171" s="36">
        <v>14217</v>
      </c>
    </row>
    <row r="173" spans="1:14">
      <c r="A173" s="49">
        <v>25</v>
      </c>
      <c r="B173" s="51" t="s">
        <v>162</v>
      </c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45"/>
    </row>
    <row r="174" spans="1:14">
      <c r="A174" s="45"/>
      <c r="B174" s="51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45"/>
    </row>
    <row r="175" spans="1:14">
      <c r="A175" s="45"/>
      <c r="B175" s="99"/>
      <c r="C175" s="228">
        <v>3211</v>
      </c>
      <c r="D175" s="228"/>
      <c r="E175" s="228"/>
      <c r="F175" s="33" t="s">
        <v>10</v>
      </c>
      <c r="G175" s="25" t="s">
        <v>11</v>
      </c>
      <c r="H175" s="228">
        <v>1079.6500000000001</v>
      </c>
      <c r="I175" s="228"/>
      <c r="J175" s="96"/>
      <c r="K175" s="35" t="s">
        <v>29</v>
      </c>
      <c r="L175" s="34"/>
      <c r="M175" s="34" t="s">
        <v>11</v>
      </c>
      <c r="N175" s="36">
        <v>34668</v>
      </c>
    </row>
    <row r="176" spans="1:14">
      <c r="A176" s="45"/>
      <c r="B176" s="99"/>
      <c r="C176" s="99"/>
      <c r="D176" s="99"/>
      <c r="E176" s="99"/>
      <c r="F176" s="99"/>
      <c r="G176" s="99"/>
      <c r="H176" s="99"/>
      <c r="I176" s="99"/>
      <c r="J176" s="28"/>
      <c r="K176" s="34"/>
      <c r="L176" s="97"/>
      <c r="M176" s="33"/>
      <c r="N176" s="45"/>
    </row>
    <row r="177" spans="1:14">
      <c r="A177" s="99">
        <v>26</v>
      </c>
      <c r="B177" s="51" t="s">
        <v>51</v>
      </c>
      <c r="C177" s="99"/>
      <c r="D177" s="99"/>
      <c r="E177" s="99"/>
      <c r="F177" s="99"/>
      <c r="G177" s="99"/>
      <c r="H177" s="99"/>
      <c r="I177" s="99"/>
      <c r="J177" s="99"/>
      <c r="K177" s="95"/>
      <c r="L177" s="99"/>
      <c r="M177" s="99"/>
      <c r="N177" s="45"/>
    </row>
    <row r="178" spans="1:14">
      <c r="A178" s="99"/>
      <c r="B178" s="51"/>
      <c r="C178" s="99"/>
      <c r="D178" s="99"/>
      <c r="E178" s="99"/>
      <c r="F178" s="99"/>
      <c r="G178" s="99"/>
      <c r="H178" s="99"/>
      <c r="I178" s="99"/>
      <c r="J178" s="99"/>
      <c r="K178" s="95"/>
      <c r="L178" s="99"/>
      <c r="M178" s="99"/>
      <c r="N178" s="45"/>
    </row>
    <row r="179" spans="1:14">
      <c r="A179" s="25"/>
      <c r="B179" s="99"/>
      <c r="C179" s="99"/>
      <c r="D179" s="99"/>
      <c r="E179" s="99"/>
      <c r="F179" s="99"/>
      <c r="G179" s="99"/>
      <c r="H179" s="99"/>
      <c r="I179" s="99"/>
      <c r="J179" s="28"/>
      <c r="K179" s="75"/>
      <c r="L179" s="97"/>
      <c r="M179" s="99"/>
      <c r="N179" s="45"/>
    </row>
    <row r="180" spans="1:14">
      <c r="A180" s="29"/>
      <c r="B180" s="76"/>
      <c r="C180" s="228">
        <v>1793</v>
      </c>
      <c r="D180" s="228"/>
      <c r="E180" s="228"/>
      <c r="F180" s="33" t="s">
        <v>10</v>
      </c>
      <c r="G180" s="25" t="s">
        <v>11</v>
      </c>
      <c r="H180" s="228">
        <v>859.9</v>
      </c>
      <c r="I180" s="228"/>
      <c r="J180" s="96"/>
      <c r="K180" s="35" t="s">
        <v>29</v>
      </c>
      <c r="L180" s="34"/>
      <c r="M180" s="34" t="s">
        <v>11</v>
      </c>
      <c r="N180" s="36">
        <v>15418</v>
      </c>
    </row>
    <row r="181" spans="1:14">
      <c r="A181" s="29"/>
      <c r="B181" s="76"/>
      <c r="C181" s="95"/>
      <c r="D181" s="95"/>
      <c r="E181" s="95"/>
      <c r="F181" s="33"/>
      <c r="G181" s="25"/>
      <c r="H181" s="95"/>
      <c r="I181" s="95"/>
      <c r="J181" s="96"/>
      <c r="K181" s="35"/>
      <c r="L181" s="34"/>
      <c r="M181" s="34"/>
      <c r="N181" s="36"/>
    </row>
    <row r="182" spans="1:14">
      <c r="A182" s="77">
        <v>27</v>
      </c>
      <c r="B182" s="56" t="s">
        <v>47</v>
      </c>
      <c r="C182" s="56"/>
      <c r="D182" s="56"/>
      <c r="E182" s="99"/>
      <c r="F182" s="99"/>
      <c r="G182" s="99"/>
      <c r="H182" s="99"/>
      <c r="I182" s="99"/>
      <c r="J182" s="99"/>
      <c r="K182" s="99"/>
      <c r="L182" s="99"/>
      <c r="M182" s="99"/>
      <c r="N182" s="45"/>
    </row>
    <row r="183" spans="1:14">
      <c r="A183" s="77"/>
      <c r="B183" s="56" t="s">
        <v>144</v>
      </c>
      <c r="C183" s="56"/>
      <c r="D183" s="56"/>
      <c r="E183" s="99"/>
      <c r="F183" s="99"/>
      <c r="G183" s="99"/>
      <c r="H183" s="99"/>
      <c r="I183" s="99"/>
      <c r="J183" s="99"/>
      <c r="K183" s="99"/>
      <c r="L183" s="99"/>
      <c r="M183" s="99"/>
      <c r="N183" s="45"/>
    </row>
    <row r="184" spans="1:14">
      <c r="A184" s="74"/>
      <c r="B184" s="52" t="s">
        <v>48</v>
      </c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45"/>
    </row>
    <row r="185" spans="1:14">
      <c r="A185" s="74"/>
      <c r="B185" s="99"/>
      <c r="C185" s="99"/>
      <c r="D185" s="99"/>
      <c r="E185" s="99"/>
      <c r="F185" s="99"/>
      <c r="G185" s="99"/>
      <c r="H185" s="99"/>
      <c r="I185" s="99"/>
      <c r="J185" s="97"/>
      <c r="K185" s="78"/>
      <c r="L185" s="97"/>
      <c r="M185" s="99"/>
      <c r="N185" s="45"/>
    </row>
    <row r="186" spans="1:14">
      <c r="A186" s="74"/>
      <c r="B186" s="99"/>
      <c r="C186" s="228">
        <v>220</v>
      </c>
      <c r="D186" s="228"/>
      <c r="E186" s="228"/>
      <c r="F186" s="33" t="s">
        <v>10</v>
      </c>
      <c r="G186" s="25" t="s">
        <v>11</v>
      </c>
      <c r="H186" s="228">
        <v>2116.41</v>
      </c>
      <c r="I186" s="228"/>
      <c r="J186" s="96"/>
      <c r="K186" s="35" t="s">
        <v>29</v>
      </c>
      <c r="L186" s="34"/>
      <c r="M186" s="34" t="s">
        <v>11</v>
      </c>
      <c r="N186" s="36">
        <v>4656</v>
      </c>
    </row>
    <row r="187" spans="1:14">
      <c r="A187" s="79">
        <v>30</v>
      </c>
      <c r="B187" s="10" t="s">
        <v>107</v>
      </c>
      <c r="C187" s="10"/>
      <c r="D187" s="99"/>
      <c r="E187" s="99"/>
      <c r="F187" s="99"/>
      <c r="G187" s="99"/>
      <c r="H187" s="99"/>
      <c r="I187" s="99"/>
      <c r="J187" s="99"/>
      <c r="K187" s="99"/>
      <c r="L187" s="99"/>
      <c r="M187" s="99"/>
      <c r="N187" s="45"/>
    </row>
    <row r="188" spans="1:14">
      <c r="A188" s="74"/>
      <c r="B188" s="10" t="s">
        <v>50</v>
      </c>
      <c r="C188" s="10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45"/>
    </row>
    <row r="189" spans="1:14">
      <c r="A189" s="74"/>
      <c r="B189" s="10" t="s">
        <v>145</v>
      </c>
      <c r="C189" s="10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45"/>
    </row>
    <row r="190" spans="1:14">
      <c r="A190" s="74"/>
      <c r="B190" s="51"/>
      <c r="C190" s="99"/>
      <c r="D190" s="99"/>
      <c r="E190" s="99"/>
      <c r="F190" s="99"/>
      <c r="G190" s="99"/>
      <c r="H190" s="99"/>
      <c r="I190" s="99"/>
      <c r="J190" s="28"/>
      <c r="K190" s="34"/>
      <c r="L190" s="97"/>
      <c r="M190" s="95"/>
      <c r="N190" s="45"/>
    </row>
    <row r="191" spans="1:14">
      <c r="A191" s="74"/>
      <c r="B191" s="51"/>
      <c r="C191" s="227">
        <v>96</v>
      </c>
      <c r="D191" s="227"/>
      <c r="E191" s="227"/>
      <c r="F191" s="33" t="s">
        <v>10</v>
      </c>
      <c r="G191" s="25" t="s">
        <v>11</v>
      </c>
      <c r="H191" s="227">
        <v>1270.83</v>
      </c>
      <c r="I191" s="227"/>
      <c r="J191" s="227"/>
      <c r="K191" s="35" t="s">
        <v>29</v>
      </c>
      <c r="L191" s="62"/>
      <c r="M191" s="62" t="s">
        <v>44</v>
      </c>
      <c r="N191" s="36">
        <v>1220</v>
      </c>
    </row>
    <row r="192" spans="1:14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1:14">
      <c r="A193" s="99">
        <v>31</v>
      </c>
      <c r="B193" s="7" t="s">
        <v>46</v>
      </c>
      <c r="C193" s="7"/>
      <c r="D193" s="99"/>
      <c r="E193" s="99"/>
      <c r="F193" s="99"/>
      <c r="G193" s="99"/>
      <c r="H193" s="99"/>
      <c r="I193" s="99"/>
      <c r="J193" s="96"/>
      <c r="K193" s="35"/>
      <c r="L193" s="62"/>
      <c r="M193" s="36"/>
      <c r="N193" s="36"/>
    </row>
    <row r="194" spans="1:14">
      <c r="A194" s="99"/>
      <c r="B194" s="7" t="s">
        <v>146</v>
      </c>
      <c r="C194" s="7"/>
      <c r="D194" s="99"/>
      <c r="E194" s="99"/>
      <c r="F194" s="99"/>
      <c r="G194" s="99"/>
      <c r="H194" s="99"/>
      <c r="I194" s="99"/>
      <c r="J194" s="96"/>
      <c r="K194" s="35"/>
      <c r="L194" s="62"/>
      <c r="M194" s="36"/>
      <c r="N194" s="36"/>
    </row>
    <row r="195" spans="1:14">
      <c r="A195" s="99"/>
      <c r="B195" s="7"/>
      <c r="C195" s="7"/>
      <c r="D195" s="99"/>
      <c r="E195" s="99"/>
      <c r="F195" s="99"/>
      <c r="G195" s="99"/>
      <c r="H195" s="99"/>
      <c r="I195" s="99"/>
      <c r="J195" s="96"/>
      <c r="K195" s="35"/>
      <c r="L195" s="62"/>
      <c r="M195" s="36"/>
      <c r="N195" s="36"/>
    </row>
    <row r="196" spans="1:14">
      <c r="A196" s="99"/>
      <c r="B196" s="41"/>
      <c r="C196" s="227">
        <v>1238</v>
      </c>
      <c r="D196" s="227"/>
      <c r="E196" s="227"/>
      <c r="F196" s="33" t="s">
        <v>10</v>
      </c>
      <c r="G196" s="25" t="s">
        <v>11</v>
      </c>
      <c r="H196" s="227">
        <v>1887.4</v>
      </c>
      <c r="I196" s="227"/>
      <c r="J196" s="227"/>
      <c r="K196" s="35" t="s">
        <v>29</v>
      </c>
      <c r="L196" s="34"/>
      <c r="M196" s="34" t="s">
        <v>11</v>
      </c>
      <c r="N196" s="36">
        <v>23366</v>
      </c>
    </row>
    <row r="197" spans="1:14">
      <c r="A197" s="99"/>
      <c r="B197" s="41"/>
      <c r="C197" s="98"/>
      <c r="D197" s="98"/>
      <c r="E197" s="98"/>
      <c r="F197" s="33"/>
      <c r="G197" s="25"/>
      <c r="H197" s="96"/>
      <c r="I197" s="96"/>
      <c r="J197" s="96"/>
      <c r="K197" s="35"/>
      <c r="L197" s="34"/>
      <c r="M197" s="84"/>
      <c r="N197" s="85"/>
    </row>
    <row r="198" spans="1:14">
      <c r="A198" s="99"/>
      <c r="B198" s="41"/>
      <c r="C198" s="98"/>
      <c r="D198" s="98"/>
      <c r="E198" s="98"/>
      <c r="F198" s="33"/>
      <c r="G198" s="25"/>
      <c r="H198" s="96"/>
      <c r="I198" s="96"/>
      <c r="J198" s="96"/>
      <c r="K198" s="35"/>
      <c r="L198" s="34"/>
      <c r="M198" s="34"/>
      <c r="N198" s="36"/>
    </row>
    <row r="199" spans="1:14">
      <c r="A199" s="99"/>
      <c r="B199" s="41"/>
      <c r="C199" s="98"/>
      <c r="D199" s="98"/>
      <c r="E199" s="98"/>
      <c r="F199" s="33"/>
      <c r="G199" s="25"/>
      <c r="H199" s="96"/>
      <c r="I199" s="96"/>
      <c r="J199" s="96"/>
      <c r="K199" s="230" t="s">
        <v>52</v>
      </c>
      <c r="L199" s="230"/>
      <c r="M199" s="34" t="s">
        <v>11</v>
      </c>
      <c r="N199" s="36">
        <f>SUM(N13:N196)</f>
        <v>1682195</v>
      </c>
    </row>
    <row r="200" spans="1:14">
      <c r="A200" s="99"/>
      <c r="B200" s="41"/>
      <c r="C200" s="98"/>
      <c r="D200" s="98"/>
      <c r="E200" s="98"/>
      <c r="F200" s="33"/>
      <c r="G200" s="25"/>
      <c r="H200" s="96"/>
      <c r="I200" s="96"/>
      <c r="J200" s="96"/>
      <c r="K200" s="35"/>
      <c r="L200" s="34"/>
      <c r="M200" s="34"/>
      <c r="N200" s="36"/>
    </row>
    <row r="201" spans="1:14">
      <c r="A201" s="20"/>
      <c r="B201" s="20" t="s">
        <v>63</v>
      </c>
      <c r="C201" s="45"/>
      <c r="D201" s="45"/>
      <c r="E201" s="45"/>
      <c r="F201" s="45"/>
      <c r="G201" s="45"/>
      <c r="H201" s="45"/>
      <c r="I201" s="45"/>
      <c r="J201" s="99"/>
      <c r="K201" s="99"/>
      <c r="L201" s="99"/>
      <c r="M201" s="99"/>
      <c r="N201" s="99"/>
    </row>
    <row r="202" spans="1:14">
      <c r="A202" s="74"/>
      <c r="B202" s="51"/>
      <c r="C202" s="99"/>
      <c r="D202" s="99"/>
      <c r="E202" s="95"/>
      <c r="F202" s="95"/>
      <c r="G202" s="95"/>
      <c r="H202" s="99"/>
      <c r="I202" s="99"/>
      <c r="J202" s="58"/>
      <c r="K202" s="59"/>
      <c r="L202" s="99"/>
      <c r="M202" s="99"/>
      <c r="N202" s="45"/>
    </row>
    <row r="203" spans="1:14">
      <c r="A203" s="80">
        <v>1</v>
      </c>
      <c r="B203" s="53" t="s">
        <v>108</v>
      </c>
      <c r="C203" s="53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</row>
    <row r="204" spans="1:14">
      <c r="A204" s="80"/>
      <c r="B204" s="53" t="s">
        <v>64</v>
      </c>
      <c r="C204" s="53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</row>
    <row r="205" spans="1:14">
      <c r="A205" s="80"/>
      <c r="B205" s="53" t="s">
        <v>65</v>
      </c>
      <c r="C205" s="53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</row>
    <row r="206" spans="1:14">
      <c r="A206" s="80"/>
      <c r="B206" s="53" t="s">
        <v>66</v>
      </c>
      <c r="C206" s="53"/>
      <c r="D206" s="50"/>
      <c r="E206" s="50"/>
      <c r="F206" s="49"/>
      <c r="G206" s="53"/>
      <c r="H206" s="83"/>
      <c r="I206" s="45"/>
      <c r="J206" s="45"/>
      <c r="K206" s="50"/>
      <c r="L206" s="50"/>
      <c r="M206" s="50"/>
      <c r="N206" s="49"/>
    </row>
    <row r="207" spans="1:14">
      <c r="A207" s="80"/>
      <c r="B207" s="53"/>
      <c r="C207" s="53"/>
      <c r="D207" s="50"/>
      <c r="E207" s="50"/>
      <c r="F207" s="49"/>
      <c r="G207" s="53"/>
      <c r="H207" s="83"/>
      <c r="I207" s="45"/>
      <c r="J207" s="45"/>
      <c r="K207" s="50"/>
      <c r="L207" s="50"/>
      <c r="M207" s="50"/>
      <c r="N207" s="49"/>
    </row>
    <row r="208" spans="1:14">
      <c r="A208" s="80"/>
      <c r="B208" s="53"/>
      <c r="C208" s="96" t="s">
        <v>68</v>
      </c>
      <c r="D208" s="96"/>
      <c r="E208" s="96"/>
      <c r="F208" s="33" t="s">
        <v>10</v>
      </c>
      <c r="G208" s="25" t="s">
        <v>11</v>
      </c>
      <c r="H208" s="228">
        <v>4846.6000000000004</v>
      </c>
      <c r="I208" s="228"/>
      <c r="J208" s="96"/>
      <c r="K208" s="35" t="s">
        <v>78</v>
      </c>
      <c r="L208" s="62"/>
      <c r="M208" s="62" t="s">
        <v>44</v>
      </c>
      <c r="N208" s="36">
        <v>9694</v>
      </c>
    </row>
    <row r="209" spans="1:14">
      <c r="A209" s="80">
        <v>2</v>
      </c>
      <c r="B209" s="53" t="s">
        <v>67</v>
      </c>
      <c r="C209" s="53"/>
      <c r="D209" s="80"/>
      <c r="E209" s="49"/>
      <c r="F209" s="80"/>
      <c r="G209" s="53"/>
      <c r="H209" s="83"/>
      <c r="I209" s="45"/>
      <c r="J209" s="45"/>
      <c r="K209" s="80"/>
      <c r="L209" s="45"/>
      <c r="M209" s="49"/>
      <c r="N209" s="80"/>
    </row>
    <row r="210" spans="1:14">
      <c r="A210" s="80"/>
      <c r="B210" s="53"/>
      <c r="C210" s="53"/>
      <c r="D210" s="80"/>
      <c r="E210" s="49"/>
      <c r="F210" s="80"/>
      <c r="G210" s="53"/>
      <c r="H210" s="83"/>
      <c r="I210" s="45"/>
      <c r="J210" s="45"/>
      <c r="K210" s="80"/>
      <c r="L210" s="45"/>
      <c r="M210" s="49"/>
      <c r="N210" s="80"/>
    </row>
    <row r="211" spans="1:14">
      <c r="A211" s="80"/>
      <c r="B211" s="53"/>
      <c r="C211" s="96" t="s">
        <v>68</v>
      </c>
      <c r="D211" s="96"/>
      <c r="E211" s="96"/>
      <c r="F211" s="33" t="s">
        <v>10</v>
      </c>
      <c r="G211" s="25" t="s">
        <v>11</v>
      </c>
      <c r="H211" s="228">
        <v>1109.46</v>
      </c>
      <c r="I211" s="228"/>
      <c r="J211" s="96"/>
      <c r="K211" s="35" t="s">
        <v>78</v>
      </c>
      <c r="L211" s="62"/>
      <c r="M211" s="62" t="s">
        <v>44</v>
      </c>
      <c r="N211" s="36">
        <v>2219</v>
      </c>
    </row>
    <row r="212" spans="1:14">
      <c r="A212" s="80">
        <v>3</v>
      </c>
      <c r="B212" s="53" t="s">
        <v>69</v>
      </c>
      <c r="C212" s="53"/>
      <c r="D212" s="49"/>
      <c r="E212" s="49"/>
      <c r="F212" s="49"/>
      <c r="G212" s="45"/>
      <c r="H212" s="45"/>
      <c r="I212" s="45"/>
      <c r="J212" s="45"/>
      <c r="K212" s="49"/>
      <c r="L212" s="45"/>
      <c r="M212" s="49"/>
      <c r="N212" s="49"/>
    </row>
    <row r="213" spans="1:14">
      <c r="A213" s="80"/>
      <c r="B213" s="53" t="s">
        <v>70</v>
      </c>
      <c r="C213" s="53"/>
      <c r="D213" s="80"/>
      <c r="E213" s="49"/>
      <c r="F213" s="80"/>
      <c r="G213" s="53"/>
      <c r="H213" s="83"/>
      <c r="I213" s="45"/>
      <c r="J213" s="45"/>
      <c r="K213" s="80"/>
      <c r="L213" s="45"/>
      <c r="M213" s="49"/>
      <c r="N213" s="80"/>
    </row>
    <row r="214" spans="1:14">
      <c r="A214" s="80"/>
      <c r="B214" s="53"/>
      <c r="C214" s="53"/>
      <c r="D214" s="80"/>
      <c r="E214" s="49"/>
      <c r="F214" s="80"/>
      <c r="G214" s="53"/>
      <c r="H214" s="83"/>
      <c r="I214" s="45"/>
      <c r="J214" s="45"/>
      <c r="K214" s="80"/>
      <c r="L214" s="45"/>
      <c r="M214" s="49"/>
      <c r="N214" s="80"/>
    </row>
    <row r="215" spans="1:14">
      <c r="A215" s="80"/>
      <c r="B215" s="53"/>
      <c r="C215" s="96" t="s">
        <v>109</v>
      </c>
      <c r="D215" s="96"/>
      <c r="E215" s="96"/>
      <c r="F215" s="33" t="s">
        <v>10</v>
      </c>
      <c r="G215" s="25" t="s">
        <v>11</v>
      </c>
      <c r="H215" s="228">
        <v>843.92</v>
      </c>
      <c r="I215" s="228"/>
      <c r="J215" s="96"/>
      <c r="K215" s="35" t="s">
        <v>78</v>
      </c>
      <c r="L215" s="62"/>
      <c r="M215" s="62" t="s">
        <v>44</v>
      </c>
      <c r="N215" s="36">
        <v>1688</v>
      </c>
    </row>
    <row r="216" spans="1:14">
      <c r="A216" s="80">
        <v>4</v>
      </c>
      <c r="B216" s="53" t="s">
        <v>71</v>
      </c>
      <c r="C216" s="53"/>
      <c r="D216" s="49"/>
      <c r="E216" s="49"/>
      <c r="F216" s="49"/>
      <c r="G216" s="45"/>
      <c r="H216" s="45"/>
      <c r="I216" s="45"/>
      <c r="J216" s="45"/>
      <c r="K216" s="49"/>
      <c r="L216" s="45"/>
      <c r="M216" s="49"/>
      <c r="N216" s="49"/>
    </row>
    <row r="217" spans="1:14">
      <c r="A217" s="80"/>
      <c r="B217" s="53" t="s">
        <v>72</v>
      </c>
      <c r="C217" s="53"/>
      <c r="D217" s="49"/>
      <c r="E217" s="49"/>
      <c r="F217" s="49"/>
      <c r="G217" s="45"/>
      <c r="H217" s="45"/>
      <c r="I217" s="45"/>
      <c r="J217" s="45"/>
      <c r="K217" s="49"/>
      <c r="L217" s="45"/>
      <c r="M217" s="49"/>
      <c r="N217" s="49"/>
    </row>
    <row r="218" spans="1:14">
      <c r="A218" s="80"/>
      <c r="B218" s="53" t="s">
        <v>73</v>
      </c>
      <c r="C218" s="53"/>
      <c r="D218" s="49"/>
      <c r="E218" s="49"/>
      <c r="F218" s="49"/>
      <c r="G218" s="45"/>
      <c r="H218" s="45"/>
      <c r="I218" s="45"/>
      <c r="J218" s="45"/>
      <c r="K218" s="49"/>
      <c r="L218" s="45"/>
      <c r="M218" s="49"/>
      <c r="N218" s="49"/>
    </row>
    <row r="219" spans="1:14">
      <c r="A219" s="80"/>
      <c r="B219" s="53" t="s">
        <v>74</v>
      </c>
      <c r="C219" s="53"/>
      <c r="D219" s="49"/>
      <c r="E219" s="49"/>
      <c r="F219" s="49"/>
      <c r="G219" s="45"/>
      <c r="H219" s="45"/>
      <c r="I219" s="45"/>
      <c r="J219" s="45"/>
      <c r="K219" s="49"/>
      <c r="L219" s="45"/>
      <c r="M219" s="49"/>
      <c r="N219" s="49"/>
    </row>
    <row r="220" spans="1:14">
      <c r="A220" s="80"/>
      <c r="B220" s="53"/>
      <c r="C220" s="53"/>
      <c r="D220" s="49"/>
      <c r="E220" s="49"/>
      <c r="F220" s="49"/>
      <c r="G220" s="45"/>
      <c r="H220" s="45"/>
      <c r="I220" s="45"/>
      <c r="J220" s="45"/>
      <c r="K220" s="49"/>
      <c r="L220" s="45"/>
      <c r="M220" s="49"/>
      <c r="N220" s="49"/>
    </row>
    <row r="221" spans="1:14">
      <c r="A221" s="80"/>
      <c r="B221" s="53" t="s">
        <v>75</v>
      </c>
      <c r="C221" s="96" t="s">
        <v>79</v>
      </c>
      <c r="D221" s="96"/>
      <c r="E221" s="96"/>
      <c r="F221" s="33" t="s">
        <v>10</v>
      </c>
      <c r="G221" s="25" t="s">
        <v>11</v>
      </c>
      <c r="H221" s="228">
        <v>95.79</v>
      </c>
      <c r="I221" s="228"/>
      <c r="J221" s="96"/>
      <c r="K221" s="35" t="s">
        <v>37</v>
      </c>
      <c r="L221" s="62"/>
      <c r="M221" s="62" t="s">
        <v>44</v>
      </c>
      <c r="N221" s="36">
        <v>1437</v>
      </c>
    </row>
    <row r="222" spans="1:14">
      <c r="A222" s="80"/>
      <c r="B222" s="53" t="s">
        <v>110</v>
      </c>
      <c r="C222" s="96" t="s">
        <v>111</v>
      </c>
      <c r="D222" s="96"/>
      <c r="E222" s="96"/>
      <c r="F222" s="33" t="s">
        <v>10</v>
      </c>
      <c r="G222" s="25" t="s">
        <v>11</v>
      </c>
      <c r="H222" s="228">
        <v>128.55000000000001</v>
      </c>
      <c r="I222" s="228"/>
      <c r="J222" s="96"/>
      <c r="K222" s="35" t="s">
        <v>37</v>
      </c>
      <c r="L222" s="62"/>
      <c r="M222" s="62" t="s">
        <v>44</v>
      </c>
      <c r="N222" s="36">
        <v>2571</v>
      </c>
    </row>
    <row r="223" spans="1:14">
      <c r="A223" s="80"/>
      <c r="B223" s="53" t="s">
        <v>112</v>
      </c>
      <c r="C223" s="96" t="s">
        <v>164</v>
      </c>
      <c r="D223" s="96"/>
      <c r="E223" s="96"/>
      <c r="F223" s="33" t="s">
        <v>10</v>
      </c>
      <c r="G223" s="25" t="s">
        <v>11</v>
      </c>
      <c r="H223" s="228">
        <v>73.209999999999994</v>
      </c>
      <c r="I223" s="228"/>
      <c r="J223" s="96"/>
      <c r="K223" s="35" t="s">
        <v>37</v>
      </c>
      <c r="L223" s="62"/>
      <c r="M223" s="62" t="s">
        <v>44</v>
      </c>
      <c r="N223" s="36">
        <v>1098</v>
      </c>
    </row>
    <row r="224" spans="1:14">
      <c r="A224" s="80"/>
      <c r="B224" s="53"/>
      <c r="C224" s="96"/>
      <c r="D224" s="96"/>
      <c r="E224" s="96"/>
      <c r="F224" s="33"/>
      <c r="G224" s="25"/>
      <c r="H224" s="96"/>
      <c r="I224" s="96"/>
      <c r="J224" s="96"/>
      <c r="K224" s="35"/>
      <c r="L224" s="62"/>
      <c r="M224" s="62"/>
      <c r="N224" s="36"/>
    </row>
    <row r="225" spans="1:14">
      <c r="A225" s="80"/>
      <c r="B225" s="53"/>
      <c r="C225" s="53"/>
      <c r="D225" s="49"/>
      <c r="E225" s="49"/>
      <c r="F225" s="49"/>
      <c r="G225" s="45"/>
      <c r="H225" s="45"/>
      <c r="I225" s="45"/>
      <c r="J225" s="45"/>
      <c r="K225" s="49"/>
      <c r="L225" s="45"/>
      <c r="M225" s="49"/>
      <c r="N225" s="49"/>
    </row>
    <row r="226" spans="1:14">
      <c r="A226" s="80">
        <v>6</v>
      </c>
      <c r="B226" s="53" t="s">
        <v>76</v>
      </c>
      <c r="C226" s="53"/>
      <c r="D226" s="49"/>
      <c r="E226" s="49"/>
      <c r="F226" s="49"/>
      <c r="G226" s="45"/>
      <c r="H226" s="45"/>
      <c r="I226" s="45"/>
      <c r="J226" s="45"/>
      <c r="K226" s="49"/>
      <c r="L226" s="45"/>
      <c r="M226" s="49"/>
      <c r="N226" s="49"/>
    </row>
    <row r="227" spans="1:14">
      <c r="A227" s="80"/>
      <c r="B227" s="53"/>
      <c r="C227" s="53"/>
      <c r="D227" s="49"/>
      <c r="E227" s="49"/>
      <c r="F227" s="49"/>
      <c r="G227" s="45"/>
      <c r="H227" s="45"/>
      <c r="I227" s="45"/>
      <c r="J227" s="45"/>
      <c r="K227" s="49"/>
      <c r="L227" s="45"/>
      <c r="M227" s="49"/>
      <c r="N227" s="49"/>
    </row>
    <row r="228" spans="1:14">
      <c r="A228" s="80"/>
      <c r="B228" s="53" t="s">
        <v>77</v>
      </c>
      <c r="C228" s="96" t="s">
        <v>163</v>
      </c>
      <c r="D228" s="96"/>
      <c r="E228" s="96"/>
      <c r="F228" s="33" t="s">
        <v>10</v>
      </c>
      <c r="G228" s="25" t="s">
        <v>11</v>
      </c>
      <c r="H228" s="228">
        <v>271.92</v>
      </c>
      <c r="I228" s="228"/>
      <c r="J228" s="96"/>
      <c r="K228" s="35" t="s">
        <v>78</v>
      </c>
      <c r="L228" s="62"/>
      <c r="M228" s="62" t="s">
        <v>44</v>
      </c>
      <c r="N228" s="36">
        <v>273</v>
      </c>
    </row>
    <row r="229" spans="1:14">
      <c r="A229" s="80">
        <v>7</v>
      </c>
      <c r="B229" s="53" t="s">
        <v>116</v>
      </c>
      <c r="C229" s="53"/>
      <c r="D229" s="49"/>
      <c r="E229" s="49"/>
      <c r="F229" s="49"/>
      <c r="G229" s="45"/>
      <c r="H229" s="45"/>
      <c r="I229" s="45"/>
      <c r="J229" s="45"/>
      <c r="K229" s="49"/>
      <c r="L229" s="45"/>
      <c r="M229" s="49"/>
      <c r="N229" s="49"/>
    </row>
    <row r="230" spans="1:14">
      <c r="A230" s="53"/>
      <c r="B230" s="53" t="s">
        <v>117</v>
      </c>
      <c r="C230" s="53"/>
      <c r="D230" s="80"/>
      <c r="E230" s="50"/>
      <c r="F230" s="49"/>
      <c r="G230" s="53"/>
      <c r="H230" s="83"/>
      <c r="I230" s="45"/>
      <c r="J230" s="45"/>
      <c r="K230" s="80"/>
      <c r="L230" s="45"/>
      <c r="M230" s="50"/>
      <c r="N230" s="49"/>
    </row>
    <row r="231" spans="1:14">
      <c r="A231" s="53"/>
      <c r="B231" s="53" t="s">
        <v>118</v>
      </c>
      <c r="C231" s="53"/>
      <c r="D231" s="80"/>
      <c r="E231" s="50"/>
      <c r="F231" s="49"/>
      <c r="G231" s="53"/>
      <c r="H231" s="83"/>
      <c r="I231" s="45"/>
      <c r="J231" s="45"/>
      <c r="K231" s="80"/>
      <c r="L231" s="45"/>
      <c r="M231" s="50"/>
      <c r="N231" s="49"/>
    </row>
    <row r="232" spans="1:14">
      <c r="A232" s="53"/>
      <c r="B232" s="53"/>
      <c r="C232" s="228">
        <v>60</v>
      </c>
      <c r="D232" s="228"/>
      <c r="E232" s="96"/>
      <c r="F232" s="33" t="s">
        <v>10</v>
      </c>
      <c r="G232" s="25" t="s">
        <v>11</v>
      </c>
      <c r="H232" s="228">
        <v>160</v>
      </c>
      <c r="I232" s="228"/>
      <c r="J232" s="96"/>
      <c r="K232" s="35" t="s">
        <v>37</v>
      </c>
      <c r="L232" s="62"/>
      <c r="M232" s="62" t="s">
        <v>44</v>
      </c>
      <c r="N232" s="36">
        <v>9600</v>
      </c>
    </row>
    <row r="233" spans="1:14">
      <c r="A233" s="80">
        <v>8</v>
      </c>
      <c r="B233" s="53" t="s">
        <v>119</v>
      </c>
      <c r="C233" s="53"/>
      <c r="D233" s="49"/>
      <c r="E233" s="49"/>
      <c r="F233" s="49"/>
      <c r="G233" s="45"/>
      <c r="H233" s="45"/>
      <c r="I233" s="45"/>
      <c r="J233" s="45"/>
      <c r="K233" s="49"/>
      <c r="L233" s="45"/>
      <c r="M233" s="49"/>
      <c r="N233" s="49"/>
    </row>
    <row r="234" spans="1:14">
      <c r="A234" s="53"/>
      <c r="B234" s="53" t="s">
        <v>113</v>
      </c>
      <c r="C234" s="53"/>
      <c r="D234" s="49"/>
      <c r="E234" s="49"/>
      <c r="F234" s="49"/>
      <c r="G234" s="45"/>
      <c r="H234" s="45"/>
      <c r="I234" s="45"/>
      <c r="J234" s="45"/>
      <c r="K234" s="49"/>
      <c r="L234" s="45"/>
      <c r="M234" s="49"/>
      <c r="N234" s="49"/>
    </row>
    <row r="235" spans="1:14">
      <c r="A235" s="53"/>
      <c r="B235" s="53" t="s">
        <v>114</v>
      </c>
      <c r="C235" s="53"/>
      <c r="D235" s="49"/>
      <c r="E235" s="49"/>
      <c r="F235" s="49"/>
      <c r="G235" s="45"/>
      <c r="H235" s="45"/>
      <c r="I235" s="45"/>
      <c r="J235" s="45"/>
      <c r="K235" s="49"/>
      <c r="L235" s="45"/>
      <c r="M235" s="49"/>
      <c r="N235" s="49"/>
    </row>
    <row r="236" spans="1:14">
      <c r="A236" s="53"/>
      <c r="B236" s="53" t="s">
        <v>115</v>
      </c>
      <c r="C236" s="53"/>
      <c r="D236" s="49"/>
      <c r="E236" s="49"/>
      <c r="F236" s="49"/>
      <c r="G236" s="45"/>
      <c r="H236" s="45"/>
      <c r="I236" s="45"/>
      <c r="J236" s="45"/>
      <c r="K236" s="49"/>
      <c r="L236" s="45"/>
      <c r="M236" s="49"/>
      <c r="N236" s="49"/>
    </row>
    <row r="237" spans="1:14">
      <c r="A237" s="53"/>
      <c r="B237" s="53"/>
      <c r="C237" s="53"/>
      <c r="D237" s="81"/>
      <c r="E237" s="49"/>
      <c r="F237" s="80"/>
      <c r="G237" s="53"/>
      <c r="H237" s="83"/>
      <c r="I237" s="45"/>
      <c r="J237" s="45"/>
      <c r="K237" s="81"/>
      <c r="L237" s="45"/>
      <c r="M237" s="49"/>
      <c r="N237" s="80"/>
    </row>
    <row r="238" spans="1:14">
      <c r="A238" s="53"/>
      <c r="B238" s="53"/>
      <c r="C238" s="96" t="s">
        <v>80</v>
      </c>
      <c r="D238" s="96"/>
      <c r="E238" s="96"/>
      <c r="F238" s="33" t="s">
        <v>10</v>
      </c>
      <c r="G238" s="25" t="s">
        <v>11</v>
      </c>
      <c r="H238" s="228">
        <v>18470</v>
      </c>
      <c r="I238" s="228"/>
      <c r="J238" s="96"/>
      <c r="K238" s="35" t="s">
        <v>78</v>
      </c>
      <c r="L238" s="62"/>
      <c r="M238" s="62" t="s">
        <v>44</v>
      </c>
      <c r="N238" s="36">
        <v>18470</v>
      </c>
    </row>
    <row r="239" spans="1:14">
      <c r="A239" s="53">
        <v>9</v>
      </c>
      <c r="B239" s="51" t="s">
        <v>120</v>
      </c>
      <c r="C239" s="53"/>
      <c r="D239" s="49"/>
      <c r="E239" s="49"/>
      <c r="F239" s="49"/>
      <c r="G239" s="45"/>
      <c r="H239" s="45"/>
      <c r="I239" s="45"/>
      <c r="J239" s="45"/>
      <c r="K239" s="49"/>
      <c r="L239" s="45"/>
      <c r="M239" s="49"/>
      <c r="N239" s="49"/>
    </row>
    <row r="240" spans="1:14">
      <c r="A240" s="45"/>
      <c r="B240" s="51" t="s">
        <v>121</v>
      </c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</row>
    <row r="241" spans="1:14">
      <c r="A241" s="45"/>
      <c r="B241" s="51" t="s">
        <v>122</v>
      </c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</row>
    <row r="242" spans="1:14">
      <c r="A242" s="45"/>
      <c r="B242" s="51" t="s">
        <v>123</v>
      </c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</row>
    <row r="243" spans="1:14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</row>
    <row r="244" spans="1:14">
      <c r="A244" s="45"/>
      <c r="B244" s="45"/>
      <c r="C244" s="96" t="s">
        <v>124</v>
      </c>
      <c r="D244" s="96"/>
      <c r="E244" s="96"/>
      <c r="F244" s="33" t="s">
        <v>10</v>
      </c>
      <c r="G244" s="25" t="s">
        <v>11</v>
      </c>
      <c r="H244" s="228">
        <v>137</v>
      </c>
      <c r="I244" s="228"/>
      <c r="J244" s="96"/>
      <c r="K244" s="35" t="s">
        <v>37</v>
      </c>
      <c r="L244" s="62"/>
      <c r="M244" s="62" t="s">
        <v>44</v>
      </c>
      <c r="N244" s="36">
        <v>822</v>
      </c>
    </row>
    <row r="245" spans="1:14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86"/>
      <c r="N245" s="86"/>
    </row>
    <row r="246" spans="1:14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</row>
    <row r="247" spans="1:14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 t="s">
        <v>125</v>
      </c>
      <c r="L247" s="45"/>
      <c r="M247" s="45" t="s">
        <v>11</v>
      </c>
      <c r="N247" s="83">
        <f>SUM(N208:N244)</f>
        <v>47872</v>
      </c>
    </row>
    <row r="248" spans="1:14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</row>
  </sheetData>
  <mergeCells count="87">
    <mergeCell ref="H238:I238"/>
    <mergeCell ref="H244:I244"/>
    <mergeCell ref="H222:I222"/>
    <mergeCell ref="H223:I223"/>
    <mergeCell ref="H228:I228"/>
    <mergeCell ref="C232:D232"/>
    <mergeCell ref="H232:I232"/>
    <mergeCell ref="K199:L199"/>
    <mergeCell ref="H208:I208"/>
    <mergeCell ref="H211:I211"/>
    <mergeCell ref="H215:I215"/>
    <mergeCell ref="H221:I221"/>
    <mergeCell ref="C186:E186"/>
    <mergeCell ref="H186:I186"/>
    <mergeCell ref="C191:E191"/>
    <mergeCell ref="H191:J191"/>
    <mergeCell ref="C196:E196"/>
    <mergeCell ref="H196:J196"/>
    <mergeCell ref="C175:E175"/>
    <mergeCell ref="H175:I175"/>
    <mergeCell ref="C180:E180"/>
    <mergeCell ref="H180:I180"/>
    <mergeCell ref="C171:E171"/>
    <mergeCell ref="H171:I171"/>
    <mergeCell ref="C161:E161"/>
    <mergeCell ref="H161:I161"/>
    <mergeCell ref="C166:E166"/>
    <mergeCell ref="H166:J166"/>
    <mergeCell ref="C150:E150"/>
    <mergeCell ref="H150:I150"/>
    <mergeCell ref="C157:E157"/>
    <mergeCell ref="H157:I157"/>
    <mergeCell ref="C138:E138"/>
    <mergeCell ref="H138:J138"/>
    <mergeCell ref="C144:E144"/>
    <mergeCell ref="H144:I144"/>
    <mergeCell ref="C126:E126"/>
    <mergeCell ref="H126:J126"/>
    <mergeCell ref="C131:E131"/>
    <mergeCell ref="H131:I131"/>
    <mergeCell ref="C112:E112"/>
    <mergeCell ref="H112:J112"/>
    <mergeCell ref="C119:E119"/>
    <mergeCell ref="H119:J119"/>
    <mergeCell ref="C122:E122"/>
    <mergeCell ref="H122:J122"/>
    <mergeCell ref="C102:E102"/>
    <mergeCell ref="H102:I102"/>
    <mergeCell ref="C89:E89"/>
    <mergeCell ref="H89:J89"/>
    <mergeCell ref="C97:E97"/>
    <mergeCell ref="H97:J97"/>
    <mergeCell ref="C13:E13"/>
    <mergeCell ref="H13:J13"/>
    <mergeCell ref="C18:E18"/>
    <mergeCell ref="H18:J18"/>
    <mergeCell ref="C107:E107"/>
    <mergeCell ref="H107:J107"/>
    <mergeCell ref="C80:E80"/>
    <mergeCell ref="H80:J80"/>
    <mergeCell ref="C83:E83"/>
    <mergeCell ref="H83:J83"/>
    <mergeCell ref="C70:E70"/>
    <mergeCell ref="H70:J70"/>
    <mergeCell ref="C60:E60"/>
    <mergeCell ref="C65:E65"/>
    <mergeCell ref="H60:J60"/>
    <mergeCell ref="H65:J65"/>
    <mergeCell ref="C48:E48"/>
    <mergeCell ref="H48:I48"/>
    <mergeCell ref="C55:E55"/>
    <mergeCell ref="H55:J55"/>
    <mergeCell ref="C39:E39"/>
    <mergeCell ref="H39:J39"/>
    <mergeCell ref="C29:E29"/>
    <mergeCell ref="H29:J29"/>
    <mergeCell ref="C34:E34"/>
    <mergeCell ref="H34:J34"/>
    <mergeCell ref="C22:E22"/>
    <mergeCell ref="H22:J22"/>
    <mergeCell ref="A1:N1"/>
    <mergeCell ref="A7:A8"/>
    <mergeCell ref="B7:B8"/>
    <mergeCell ref="C7:F8"/>
    <mergeCell ref="G7:I8"/>
    <mergeCell ref="J7:K8"/>
    <mergeCell ref="L7:N8"/>
  </mergeCells>
  <pageMargins left="0.7" right="0.38" top="0.51" bottom="0.5699999999999999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42"/>
  <sheetViews>
    <sheetView tabSelected="1" topLeftCell="A250" workbookViewId="0">
      <selection activeCell="I271" sqref="I271"/>
    </sheetView>
  </sheetViews>
  <sheetFormatPr defaultRowHeight="15"/>
  <cols>
    <col min="1" max="1" width="4.85546875" customWidth="1"/>
    <col min="2" max="2" width="17.5703125" customWidth="1"/>
    <col min="3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1" max="11" width="6.5703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216" t="s">
        <v>321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7" ht="6.7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"/>
    </row>
    <row r="3" spans="1:17" ht="15" customHeight="1">
      <c r="A3" s="2"/>
      <c r="B3" s="15" t="s">
        <v>0</v>
      </c>
      <c r="C3" s="231" t="s">
        <v>198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</row>
    <row r="4" spans="1:17">
      <c r="A4" s="2"/>
      <c r="B4" s="15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</row>
    <row r="5" spans="1:17" s="18" customFormat="1">
      <c r="A5" s="2"/>
      <c r="B5" s="15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</row>
    <row r="6" spans="1:17">
      <c r="A6" s="217" t="s">
        <v>1</v>
      </c>
      <c r="B6" s="219" t="s">
        <v>2</v>
      </c>
      <c r="C6" s="221" t="s">
        <v>3</v>
      </c>
      <c r="D6" s="222"/>
      <c r="E6" s="222"/>
      <c r="F6" s="223"/>
      <c r="G6" s="221" t="s">
        <v>4</v>
      </c>
      <c r="H6" s="222"/>
      <c r="I6" s="222"/>
      <c r="J6" s="221" t="s">
        <v>5</v>
      </c>
      <c r="K6" s="222"/>
      <c r="L6" s="221" t="s">
        <v>6</v>
      </c>
      <c r="M6" s="222"/>
      <c r="N6" s="223"/>
    </row>
    <row r="7" spans="1:17">
      <c r="A7" s="218"/>
      <c r="B7" s="220"/>
      <c r="C7" s="224"/>
      <c r="D7" s="225"/>
      <c r="E7" s="225"/>
      <c r="F7" s="226"/>
      <c r="G7" s="224"/>
      <c r="H7" s="225"/>
      <c r="I7" s="225"/>
      <c r="J7" s="224"/>
      <c r="K7" s="225"/>
      <c r="L7" s="224"/>
      <c r="M7" s="225"/>
      <c r="N7" s="226"/>
    </row>
    <row r="8" spans="1:17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"/>
    </row>
    <row r="9" spans="1:17" s="18" customFormat="1" ht="14.1" customHeight="1">
      <c r="A9" s="166">
        <v>1</v>
      </c>
      <c r="B9" s="30" t="s">
        <v>98</v>
      </c>
      <c r="C9" s="164"/>
      <c r="D9" s="164"/>
      <c r="E9" s="164"/>
      <c r="F9" s="45"/>
      <c r="G9" s="13"/>
      <c r="H9" s="13"/>
      <c r="I9" s="13"/>
      <c r="J9" s="13"/>
      <c r="K9" s="13"/>
      <c r="L9" s="13"/>
      <c r="M9" s="13"/>
      <c r="N9" s="45"/>
    </row>
    <row r="10" spans="1:17" s="18" customFormat="1" ht="14.1" customHeight="1">
      <c r="A10" s="166"/>
      <c r="B10" s="30" t="s">
        <v>126</v>
      </c>
      <c r="C10" s="164"/>
      <c r="D10" s="164"/>
      <c r="E10" s="164"/>
      <c r="F10" s="45"/>
      <c r="G10" s="13"/>
      <c r="H10" s="13"/>
      <c r="I10" s="13"/>
      <c r="J10" s="13"/>
      <c r="K10" s="13"/>
      <c r="L10" s="13"/>
      <c r="M10" s="13"/>
      <c r="N10" s="45"/>
    </row>
    <row r="11" spans="1:17" s="18" customFormat="1" ht="14.1" customHeight="1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45"/>
    </row>
    <row r="12" spans="1:17" s="18" customFormat="1" ht="14.1" customHeight="1">
      <c r="A12" s="12"/>
      <c r="B12" s="66"/>
      <c r="C12" s="227">
        <v>384</v>
      </c>
      <c r="D12" s="227"/>
      <c r="E12" s="227"/>
      <c r="F12" s="33" t="s">
        <v>10</v>
      </c>
      <c r="G12" s="25" t="s">
        <v>11</v>
      </c>
      <c r="H12" s="227">
        <v>5445</v>
      </c>
      <c r="I12" s="227"/>
      <c r="J12" s="227"/>
      <c r="K12" s="35" t="s">
        <v>29</v>
      </c>
      <c r="L12" s="34"/>
      <c r="M12" s="34" t="s">
        <v>11</v>
      </c>
      <c r="N12" s="106">
        <v>20909</v>
      </c>
      <c r="Q12" s="18">
        <f>C12*H12/100</f>
        <v>20908.8</v>
      </c>
    </row>
    <row r="13" spans="1:17" ht="14.1" customHeight="1">
      <c r="A13" s="166">
        <v>2</v>
      </c>
      <c r="B13" s="25" t="s">
        <v>269</v>
      </c>
      <c r="C13" s="25"/>
      <c r="D13" s="25"/>
      <c r="E13" s="33"/>
      <c r="F13" s="25"/>
      <c r="G13" s="25"/>
      <c r="H13" s="25"/>
      <c r="I13" s="25"/>
      <c r="J13" s="25"/>
      <c r="K13" s="32"/>
      <c r="L13" s="25"/>
      <c r="M13" s="166"/>
      <c r="N13" s="45"/>
      <c r="P13" s="18">
        <f>C13*E13*G13</f>
        <v>0</v>
      </c>
    </row>
    <row r="14" spans="1:17" ht="14.1" customHeight="1">
      <c r="A14" s="166"/>
      <c r="B14" s="25"/>
      <c r="C14" s="25"/>
      <c r="D14" s="25"/>
      <c r="E14" s="33"/>
      <c r="F14" s="25"/>
      <c r="G14" s="25"/>
      <c r="H14" s="25"/>
      <c r="I14" s="25"/>
      <c r="J14" s="25"/>
      <c r="K14" s="32"/>
      <c r="L14" s="25"/>
      <c r="M14" s="166"/>
      <c r="N14" s="45"/>
      <c r="P14" s="18">
        <f>C14*E14*G14</f>
        <v>0</v>
      </c>
    </row>
    <row r="15" spans="1:17" ht="14.1" customHeight="1">
      <c r="A15" s="166"/>
      <c r="B15" s="25"/>
      <c r="C15" s="227">
        <v>1595</v>
      </c>
      <c r="D15" s="227"/>
      <c r="E15" s="227"/>
      <c r="F15" s="33" t="s">
        <v>10</v>
      </c>
      <c r="G15" s="25" t="s">
        <v>11</v>
      </c>
      <c r="H15" s="227">
        <v>1285.6300000000001</v>
      </c>
      <c r="I15" s="227"/>
      <c r="J15" s="227"/>
      <c r="K15" s="35" t="s">
        <v>12</v>
      </c>
      <c r="L15" s="34"/>
      <c r="M15" s="34" t="s">
        <v>11</v>
      </c>
      <c r="N15" s="106">
        <v>20505</v>
      </c>
      <c r="P15" s="18"/>
      <c r="Q15">
        <f>C15*H15/100</f>
        <v>20505.798500000001</v>
      </c>
    </row>
    <row r="16" spans="1:17" s="18" customFormat="1" ht="14.1" customHeight="1">
      <c r="A16" s="166">
        <v>3</v>
      </c>
      <c r="B16" s="25" t="s">
        <v>127</v>
      </c>
      <c r="C16" s="25"/>
      <c r="D16" s="25"/>
      <c r="E16" s="33"/>
      <c r="F16" s="25"/>
      <c r="G16" s="25"/>
      <c r="H16" s="25"/>
      <c r="I16" s="25"/>
      <c r="J16" s="25"/>
      <c r="K16" s="31"/>
      <c r="L16" s="25"/>
      <c r="M16" s="163"/>
      <c r="N16" s="45"/>
    </row>
    <row r="17" spans="1:17" s="18" customFormat="1" ht="14.1" customHeight="1">
      <c r="A17" s="166"/>
      <c r="B17" s="25"/>
      <c r="C17" s="25"/>
      <c r="D17" s="25"/>
      <c r="E17" s="33"/>
      <c r="F17" s="25"/>
      <c r="G17" s="25"/>
      <c r="H17" s="25"/>
      <c r="I17" s="25"/>
      <c r="J17" s="25"/>
      <c r="K17" s="31"/>
      <c r="L17" s="25"/>
      <c r="M17" s="163"/>
      <c r="N17" s="45"/>
    </row>
    <row r="18" spans="1:17" s="18" customFormat="1" ht="14.1" customHeight="1">
      <c r="A18" s="166"/>
      <c r="B18" s="25"/>
      <c r="C18" s="227">
        <v>211</v>
      </c>
      <c r="D18" s="227"/>
      <c r="E18" s="227"/>
      <c r="F18" s="33" t="s">
        <v>10</v>
      </c>
      <c r="G18" s="25" t="s">
        <v>11</v>
      </c>
      <c r="H18" s="227">
        <v>1306.8</v>
      </c>
      <c r="I18" s="227"/>
      <c r="J18" s="227"/>
      <c r="K18" s="35" t="s">
        <v>12</v>
      </c>
      <c r="L18" s="34"/>
      <c r="M18" s="34" t="s">
        <v>11</v>
      </c>
      <c r="N18" s="106">
        <v>2757</v>
      </c>
      <c r="Q18" s="18">
        <f>C18*H18/100</f>
        <v>2757.348</v>
      </c>
    </row>
    <row r="19" spans="1:17" s="18" customFormat="1" ht="14.1" customHeight="1">
      <c r="A19" s="166">
        <v>4</v>
      </c>
      <c r="B19" s="25" t="s">
        <v>270</v>
      </c>
      <c r="C19" s="164"/>
      <c r="D19" s="164"/>
      <c r="E19" s="164"/>
      <c r="F19" s="33"/>
      <c r="G19" s="25"/>
      <c r="H19" s="164"/>
      <c r="I19" s="164"/>
      <c r="J19" s="164"/>
      <c r="K19" s="35"/>
      <c r="L19" s="34"/>
      <c r="M19" s="34"/>
      <c r="N19" s="106"/>
    </row>
    <row r="20" spans="1:17" s="18" customFormat="1" ht="14.1" customHeight="1">
      <c r="A20" s="166"/>
      <c r="B20" s="25"/>
      <c r="C20" s="164"/>
      <c r="D20" s="164"/>
      <c r="E20" s="164"/>
      <c r="F20" s="33"/>
      <c r="G20" s="25"/>
      <c r="H20" s="164"/>
      <c r="I20" s="164"/>
      <c r="J20" s="164"/>
      <c r="K20" s="35"/>
      <c r="L20" s="34"/>
      <c r="M20" s="34"/>
      <c r="N20" s="106"/>
    </row>
    <row r="21" spans="1:17" s="18" customFormat="1" ht="14.1" customHeight="1">
      <c r="A21" s="166"/>
      <c r="B21" s="25"/>
      <c r="C21" s="227">
        <v>1452</v>
      </c>
      <c r="D21" s="227"/>
      <c r="E21" s="227"/>
      <c r="F21" s="33" t="s">
        <v>10</v>
      </c>
      <c r="G21" s="25" t="s">
        <v>11</v>
      </c>
      <c r="H21" s="227">
        <v>121</v>
      </c>
      <c r="I21" s="227"/>
      <c r="J21" s="227"/>
      <c r="K21" s="35" t="s">
        <v>29</v>
      </c>
      <c r="L21" s="34"/>
      <c r="M21" s="34" t="s">
        <v>11</v>
      </c>
      <c r="N21" s="106">
        <v>1757</v>
      </c>
      <c r="Q21" s="18">
        <f>C21*H21/100</f>
        <v>1756.92</v>
      </c>
    </row>
    <row r="22" spans="1:17" s="18" customFormat="1" ht="14.1" customHeight="1">
      <c r="A22" s="166">
        <v>5</v>
      </c>
      <c r="B22" s="3" t="s">
        <v>14</v>
      </c>
      <c r="C22" s="25"/>
      <c r="D22" s="29"/>
      <c r="E22" s="61"/>
      <c r="F22" s="29"/>
      <c r="G22" s="29"/>
      <c r="H22" s="29"/>
      <c r="I22" s="29"/>
      <c r="J22" s="29"/>
      <c r="K22" s="62"/>
      <c r="L22" s="29"/>
      <c r="M22" s="162"/>
      <c r="N22" s="45"/>
    </row>
    <row r="23" spans="1:17" s="18" customFormat="1" ht="14.1" customHeight="1">
      <c r="A23" s="166"/>
      <c r="B23" s="3" t="s">
        <v>15</v>
      </c>
      <c r="C23" s="25"/>
      <c r="D23" s="29"/>
      <c r="E23" s="61"/>
      <c r="F23" s="29"/>
      <c r="G23" s="29"/>
      <c r="H23" s="29"/>
      <c r="I23" s="29"/>
      <c r="J23" s="29"/>
      <c r="K23" s="62"/>
      <c r="L23" s="29"/>
      <c r="M23" s="162"/>
      <c r="N23" s="45"/>
    </row>
    <row r="24" spans="1:17" s="18" customFormat="1" ht="14.1" customHeight="1">
      <c r="A24" s="166"/>
      <c r="B24" s="3" t="s">
        <v>16</v>
      </c>
      <c r="C24" s="25"/>
      <c r="D24" s="29"/>
      <c r="E24" s="61"/>
      <c r="F24" s="29"/>
      <c r="G24" s="29"/>
      <c r="H24" s="29"/>
      <c r="I24" s="29"/>
      <c r="J24" s="29"/>
      <c r="K24" s="62"/>
      <c r="L24" s="29"/>
      <c r="M24" s="162"/>
      <c r="N24" s="45"/>
    </row>
    <row r="25" spans="1:17" s="18" customFormat="1" ht="14.1" customHeight="1">
      <c r="A25" s="166"/>
      <c r="B25" s="3"/>
      <c r="C25" s="25"/>
      <c r="D25" s="29"/>
      <c r="E25" s="61"/>
      <c r="F25" s="29"/>
      <c r="G25" s="29"/>
      <c r="H25" s="29"/>
      <c r="I25" s="29"/>
      <c r="J25" s="29"/>
      <c r="K25" s="62"/>
      <c r="L25" s="29"/>
      <c r="M25" s="162"/>
      <c r="N25" s="45"/>
    </row>
    <row r="26" spans="1:17" s="18" customFormat="1" ht="14.1" customHeight="1">
      <c r="A26" s="166"/>
      <c r="B26" s="29"/>
      <c r="C26" s="227">
        <v>280</v>
      </c>
      <c r="D26" s="227"/>
      <c r="E26" s="227"/>
      <c r="F26" s="33" t="s">
        <v>10</v>
      </c>
      <c r="G26" s="25" t="s">
        <v>11</v>
      </c>
      <c r="H26" s="227">
        <v>3176.25</v>
      </c>
      <c r="I26" s="227"/>
      <c r="J26" s="227"/>
      <c r="K26" s="35" t="s">
        <v>17</v>
      </c>
      <c r="L26" s="34"/>
      <c r="M26" s="34" t="s">
        <v>11</v>
      </c>
      <c r="N26" s="106">
        <v>889</v>
      </c>
      <c r="Q26" s="18">
        <f>C26*H26/1000</f>
        <v>889.35</v>
      </c>
    </row>
    <row r="27" spans="1:17" s="18" customFormat="1" ht="14.1" customHeight="1">
      <c r="A27" s="166">
        <v>6</v>
      </c>
      <c r="B27" s="3" t="s">
        <v>99</v>
      </c>
      <c r="C27" s="25"/>
      <c r="D27" s="29"/>
      <c r="E27" s="61"/>
      <c r="F27" s="29"/>
      <c r="G27" s="29"/>
      <c r="H27" s="29"/>
      <c r="I27" s="29"/>
      <c r="J27" s="29"/>
      <c r="K27" s="62"/>
      <c r="L27" s="29"/>
      <c r="M27" s="162"/>
      <c r="N27" s="45"/>
    </row>
    <row r="28" spans="1:17" s="18" customFormat="1" ht="14.1" customHeight="1">
      <c r="A28" s="166"/>
      <c r="B28" s="3" t="s">
        <v>128</v>
      </c>
      <c r="C28" s="25"/>
      <c r="D28" s="29"/>
      <c r="E28" s="61"/>
      <c r="F28" s="29"/>
      <c r="G28" s="29"/>
      <c r="H28" s="29"/>
      <c r="I28" s="29"/>
      <c r="J28" s="29"/>
      <c r="K28" s="62"/>
      <c r="L28" s="29"/>
      <c r="M28" s="162"/>
      <c r="N28" s="45"/>
    </row>
    <row r="29" spans="1:17" s="18" customFormat="1" ht="14.1" customHeight="1">
      <c r="A29" s="166"/>
      <c r="B29" s="3"/>
      <c r="C29" s="227">
        <v>164</v>
      </c>
      <c r="D29" s="227"/>
      <c r="E29" s="227"/>
      <c r="F29" s="33" t="s">
        <v>10</v>
      </c>
      <c r="G29" s="25" t="s">
        <v>11</v>
      </c>
      <c r="H29" s="227">
        <v>8694.9500000000007</v>
      </c>
      <c r="I29" s="227"/>
      <c r="J29" s="227"/>
      <c r="K29" s="35" t="s">
        <v>12</v>
      </c>
      <c r="L29" s="34"/>
      <c r="M29" s="34" t="s">
        <v>11</v>
      </c>
      <c r="N29" s="106">
        <v>14260</v>
      </c>
      <c r="Q29" s="18">
        <f>C29*H29/100</f>
        <v>14259.718000000001</v>
      </c>
    </row>
    <row r="30" spans="1:17" ht="14.1" customHeight="1">
      <c r="A30" s="166">
        <v>7</v>
      </c>
      <c r="B30" s="3" t="s">
        <v>18</v>
      </c>
      <c r="C30" s="25"/>
      <c r="D30" s="3"/>
      <c r="E30" s="61"/>
      <c r="F30" s="29"/>
      <c r="G30" s="42"/>
      <c r="H30" s="3"/>
      <c r="I30" s="29"/>
      <c r="J30" s="29"/>
      <c r="K30" s="63"/>
      <c r="L30" s="29"/>
      <c r="M30" s="162"/>
      <c r="N30" s="45"/>
      <c r="P30" s="18"/>
    </row>
    <row r="31" spans="1:17" ht="14.1" customHeight="1">
      <c r="A31" s="166"/>
      <c r="B31" s="3" t="s">
        <v>129</v>
      </c>
      <c r="C31" s="25"/>
      <c r="D31" s="3"/>
      <c r="E31" s="61"/>
      <c r="F31" s="29"/>
      <c r="G31" s="42"/>
      <c r="H31" s="3"/>
      <c r="I31" s="29"/>
      <c r="J31" s="29"/>
      <c r="K31" s="63"/>
      <c r="L31" s="29"/>
      <c r="M31" s="162"/>
      <c r="N31" s="45"/>
      <c r="P31" s="18"/>
    </row>
    <row r="32" spans="1:17" ht="14.1" customHeight="1">
      <c r="A32" s="166"/>
      <c r="B32" s="5"/>
      <c r="C32" s="25"/>
      <c r="D32" s="3"/>
      <c r="E32" s="61"/>
      <c r="F32" s="29"/>
      <c r="G32" s="42"/>
      <c r="H32" s="3"/>
      <c r="I32" s="29"/>
      <c r="J32" s="29"/>
      <c r="K32" s="63"/>
      <c r="L32" s="29"/>
      <c r="M32" s="162"/>
      <c r="N32" s="45"/>
      <c r="P32" s="18"/>
    </row>
    <row r="33" spans="1:17" ht="14.1" customHeight="1">
      <c r="A33" s="166"/>
      <c r="B33" s="3"/>
      <c r="C33" s="227">
        <v>727</v>
      </c>
      <c r="D33" s="227"/>
      <c r="E33" s="227"/>
      <c r="F33" s="33" t="s">
        <v>10</v>
      </c>
      <c r="G33" s="25" t="s">
        <v>11</v>
      </c>
      <c r="H33" s="227">
        <v>11948.36</v>
      </c>
      <c r="I33" s="227"/>
      <c r="J33" s="227"/>
      <c r="K33" s="35" t="s">
        <v>12</v>
      </c>
      <c r="L33" s="34"/>
      <c r="M33" s="34" t="s">
        <v>11</v>
      </c>
      <c r="N33" s="106">
        <v>86865</v>
      </c>
      <c r="O33" s="18"/>
      <c r="P33" s="18"/>
      <c r="Q33" s="18">
        <f>C33*H33/100</f>
        <v>86864.5772</v>
      </c>
    </row>
    <row r="34" spans="1:17" s="18" customFormat="1" ht="14.1" customHeight="1">
      <c r="A34" s="163">
        <v>8</v>
      </c>
      <c r="B34" s="3" t="s">
        <v>19</v>
      </c>
      <c r="C34" s="29"/>
      <c r="D34" s="38"/>
      <c r="E34" s="60"/>
      <c r="F34" s="38"/>
      <c r="G34" s="38"/>
      <c r="H34" s="38"/>
      <c r="I34" s="38"/>
      <c r="J34" s="38"/>
      <c r="K34" s="38"/>
      <c r="L34" s="38"/>
      <c r="M34" s="163"/>
      <c r="N34" s="45"/>
      <c r="Q34"/>
    </row>
    <row r="35" spans="1:17" s="18" customFormat="1" ht="14.1" customHeight="1">
      <c r="A35" s="163"/>
      <c r="B35" s="3" t="s">
        <v>20</v>
      </c>
      <c r="C35" s="29"/>
      <c r="D35" s="38"/>
      <c r="E35" s="60"/>
      <c r="F35" s="38"/>
      <c r="G35" s="64"/>
      <c r="H35" s="65"/>
      <c r="I35" s="65"/>
      <c r="J35" s="38"/>
      <c r="K35" s="38"/>
      <c r="L35" s="38"/>
      <c r="M35" s="163"/>
      <c r="N35" s="45"/>
      <c r="Q35"/>
    </row>
    <row r="36" spans="1:17" s="18" customFormat="1" ht="14.1" customHeight="1">
      <c r="A36" s="163"/>
      <c r="B36" s="3" t="s">
        <v>21</v>
      </c>
      <c r="C36" s="29"/>
      <c r="D36" s="38"/>
      <c r="E36" s="60"/>
      <c r="F36" s="38"/>
      <c r="G36" s="38"/>
      <c r="H36" s="38"/>
      <c r="I36" s="65"/>
      <c r="J36" s="38"/>
      <c r="K36" s="38"/>
      <c r="L36" s="38"/>
      <c r="M36" s="163"/>
      <c r="N36" s="45"/>
      <c r="Q36"/>
    </row>
    <row r="37" spans="1:17" s="18" customFormat="1" ht="14.1" customHeight="1">
      <c r="A37" s="163"/>
      <c r="B37" s="3" t="s">
        <v>22</v>
      </c>
      <c r="C37" s="29"/>
      <c r="D37" s="38"/>
      <c r="E37" s="60"/>
      <c r="F37" s="38"/>
      <c r="G37" s="38"/>
      <c r="H37" s="38"/>
      <c r="I37" s="38"/>
      <c r="J37" s="38"/>
      <c r="K37" s="38"/>
      <c r="L37" s="38"/>
      <c r="M37" s="163"/>
      <c r="N37" s="45"/>
      <c r="Q37"/>
    </row>
    <row r="38" spans="1:17" s="18" customFormat="1" ht="14.1" customHeight="1">
      <c r="A38" s="163"/>
      <c r="B38" s="3" t="s">
        <v>23</v>
      </c>
      <c r="C38" s="29"/>
      <c r="D38" s="38"/>
      <c r="E38" s="60"/>
      <c r="F38" s="38"/>
      <c r="G38" s="64"/>
      <c r="H38" s="65"/>
      <c r="I38" s="65"/>
      <c r="J38" s="38"/>
      <c r="K38" s="38"/>
      <c r="L38" s="38"/>
      <c r="M38" s="163"/>
      <c r="N38" s="45"/>
      <c r="Q38"/>
    </row>
    <row r="39" spans="1:17" s="18" customFormat="1" ht="14.1" customHeight="1">
      <c r="A39" s="163"/>
      <c r="B39" s="3" t="s">
        <v>313</v>
      </c>
      <c r="C39" s="29"/>
      <c r="D39" s="38"/>
      <c r="E39" s="60"/>
      <c r="F39" s="38"/>
      <c r="G39" s="64"/>
      <c r="H39" s="65"/>
      <c r="I39" s="65"/>
      <c r="J39" s="38"/>
      <c r="K39" s="38"/>
      <c r="L39" s="38"/>
      <c r="M39" s="163"/>
      <c r="N39" s="45"/>
      <c r="Q39"/>
    </row>
    <row r="40" spans="1:17" s="18" customFormat="1" ht="14.1" customHeight="1">
      <c r="A40" s="163"/>
      <c r="B40" s="3"/>
      <c r="C40" s="228">
        <v>677</v>
      </c>
      <c r="D40" s="228"/>
      <c r="E40" s="228"/>
      <c r="F40" s="33" t="s">
        <v>10</v>
      </c>
      <c r="G40" s="25" t="s">
        <v>11</v>
      </c>
      <c r="H40" s="228">
        <v>337</v>
      </c>
      <c r="I40" s="228"/>
      <c r="J40" s="164"/>
      <c r="K40" s="35" t="s">
        <v>24</v>
      </c>
      <c r="L40" s="34"/>
      <c r="M40" s="34" t="s">
        <v>11</v>
      </c>
      <c r="N40" s="106">
        <v>228149</v>
      </c>
      <c r="Q40" s="18">
        <f>C40*H40</f>
        <v>228149</v>
      </c>
    </row>
    <row r="41" spans="1:17" s="18" customFormat="1" ht="14.1" customHeight="1">
      <c r="A41" s="163">
        <v>9</v>
      </c>
      <c r="B41" s="3" t="s">
        <v>25</v>
      </c>
      <c r="C41" s="29"/>
      <c r="D41" s="38"/>
      <c r="E41" s="38"/>
      <c r="F41" s="38"/>
      <c r="G41" s="38"/>
      <c r="H41" s="38"/>
      <c r="I41" s="38"/>
      <c r="J41" s="38"/>
      <c r="K41" s="68"/>
      <c r="L41" s="38"/>
      <c r="M41" s="163"/>
      <c r="N41" s="45"/>
      <c r="O41"/>
      <c r="Q41"/>
    </row>
    <row r="42" spans="1:17" s="18" customFormat="1" ht="14.1" customHeight="1">
      <c r="A42" s="163"/>
      <c r="B42" s="3" t="s">
        <v>26</v>
      </c>
      <c r="C42" s="38"/>
      <c r="D42" s="38"/>
      <c r="E42" s="38"/>
      <c r="F42" s="38"/>
      <c r="G42" s="38"/>
      <c r="H42" s="38"/>
      <c r="I42" s="38"/>
      <c r="J42" s="38"/>
      <c r="K42" s="68"/>
      <c r="L42" s="38"/>
      <c r="M42" s="163"/>
      <c r="N42" s="45"/>
      <c r="O42"/>
      <c r="Q42"/>
    </row>
    <row r="43" spans="1:17" s="18" customFormat="1" ht="14.1" customHeight="1">
      <c r="A43" s="163"/>
      <c r="B43" s="3" t="s">
        <v>132</v>
      </c>
      <c r="C43" s="29"/>
      <c r="D43" s="29"/>
      <c r="E43" s="69"/>
      <c r="F43" s="29"/>
      <c r="G43" s="29"/>
      <c r="H43" s="29"/>
      <c r="I43" s="29"/>
      <c r="J43" s="29"/>
      <c r="K43" s="63"/>
      <c r="L43" s="29"/>
      <c r="M43" s="66"/>
      <c r="N43" s="45"/>
      <c r="O43"/>
      <c r="Q43"/>
    </row>
    <row r="44" spans="1:17" s="18" customFormat="1" ht="14.1" customHeight="1">
      <c r="A44" s="163"/>
      <c r="B44" s="6"/>
      <c r="C44" s="38"/>
      <c r="D44" s="38"/>
      <c r="E44" s="38"/>
      <c r="F44" s="38"/>
      <c r="G44" s="38"/>
      <c r="H44" s="38"/>
      <c r="I44" s="38"/>
      <c r="J44" s="38"/>
      <c r="K44" s="68"/>
      <c r="L44" s="38"/>
      <c r="M44" s="66"/>
      <c r="N44" s="45"/>
      <c r="O44"/>
      <c r="Q44"/>
    </row>
    <row r="45" spans="1:17" s="18" customFormat="1" ht="14.1" customHeight="1">
      <c r="A45" s="166"/>
      <c r="B45" s="3"/>
      <c r="C45" s="229">
        <v>30.222999999999999</v>
      </c>
      <c r="D45" s="229"/>
      <c r="E45" s="229"/>
      <c r="F45" s="33" t="s">
        <v>10</v>
      </c>
      <c r="G45" s="25" t="s">
        <v>11</v>
      </c>
      <c r="H45" s="227">
        <v>5001.7</v>
      </c>
      <c r="I45" s="227"/>
      <c r="J45" s="227"/>
      <c r="K45" s="35" t="s">
        <v>27</v>
      </c>
      <c r="L45" s="34"/>
      <c r="M45" s="34" t="s">
        <v>11</v>
      </c>
      <c r="N45" s="106">
        <v>151167</v>
      </c>
      <c r="O45"/>
      <c r="Q45" s="18">
        <f>C45*H45</f>
        <v>151166.37909999999</v>
      </c>
    </row>
    <row r="46" spans="1:17" s="18" customFormat="1" ht="14.1" customHeight="1">
      <c r="A46" s="39">
        <v>10</v>
      </c>
      <c r="B46" s="3" t="s">
        <v>133</v>
      </c>
      <c r="C46" s="166"/>
      <c r="D46" s="39"/>
      <c r="E46" s="162"/>
      <c r="F46" s="163"/>
      <c r="G46" s="163"/>
      <c r="H46" s="39"/>
      <c r="I46" s="42"/>
      <c r="J46" s="29"/>
      <c r="K46" s="42"/>
      <c r="L46" s="29"/>
      <c r="M46" s="166"/>
      <c r="N46" s="25"/>
    </row>
    <row r="47" spans="1:17" s="18" customFormat="1" ht="14.1" customHeight="1">
      <c r="A47" s="3"/>
      <c r="B47" s="3"/>
      <c r="C47" s="166"/>
      <c r="D47" s="39"/>
      <c r="E47" s="162"/>
      <c r="F47" s="163"/>
      <c r="G47" s="163"/>
      <c r="H47" s="39"/>
      <c r="I47" s="42"/>
      <c r="J47" s="29"/>
      <c r="K47" s="42"/>
      <c r="L47" s="29"/>
      <c r="M47" s="166"/>
      <c r="N47" s="25"/>
    </row>
    <row r="48" spans="1:17" s="18" customFormat="1" ht="14.1" customHeight="1">
      <c r="A48" s="166"/>
      <c r="B48" s="3"/>
      <c r="C48" s="227">
        <v>1345</v>
      </c>
      <c r="D48" s="227"/>
      <c r="E48" s="227"/>
      <c r="F48" s="33" t="s">
        <v>10</v>
      </c>
      <c r="G48" s="25" t="s">
        <v>11</v>
      </c>
      <c r="H48" s="227">
        <v>12674.36</v>
      </c>
      <c r="I48" s="227"/>
      <c r="J48" s="227"/>
      <c r="K48" s="35" t="s">
        <v>12</v>
      </c>
      <c r="L48" s="34"/>
      <c r="M48" s="34" t="s">
        <v>11</v>
      </c>
      <c r="N48" s="106">
        <v>170470</v>
      </c>
      <c r="P48" s="18" t="e">
        <f>C48*E48*G48</f>
        <v>#VALUE!</v>
      </c>
      <c r="Q48" s="18">
        <f>C48*H48/100</f>
        <v>170470.14199999999</v>
      </c>
    </row>
    <row r="49" spans="1:17" s="18" customFormat="1" ht="14.1" customHeight="1">
      <c r="A49" s="166">
        <v>11</v>
      </c>
      <c r="B49" s="3" t="s">
        <v>100</v>
      </c>
      <c r="C49" s="164"/>
      <c r="D49" s="164"/>
      <c r="E49" s="164"/>
      <c r="F49" s="33"/>
      <c r="G49" s="25"/>
      <c r="H49" s="164"/>
      <c r="I49" s="164"/>
      <c r="J49" s="164"/>
      <c r="K49" s="35"/>
      <c r="L49" s="34"/>
      <c r="M49" s="34"/>
      <c r="N49" s="106"/>
    </row>
    <row r="50" spans="1:17" s="18" customFormat="1" ht="14.1" customHeight="1">
      <c r="A50" s="166"/>
      <c r="B50" s="3" t="s">
        <v>101</v>
      </c>
      <c r="C50" s="164"/>
      <c r="D50" s="164"/>
      <c r="E50" s="164"/>
      <c r="F50" s="33"/>
      <c r="G50" s="25"/>
      <c r="H50" s="164"/>
      <c r="I50" s="164"/>
      <c r="J50" s="164"/>
      <c r="K50" s="35"/>
      <c r="L50" s="34"/>
      <c r="M50" s="34"/>
      <c r="N50" s="106"/>
    </row>
    <row r="51" spans="1:17" s="18" customFormat="1" ht="14.1" customHeight="1">
      <c r="A51" s="166"/>
      <c r="B51" s="3"/>
      <c r="C51" s="164"/>
      <c r="D51" s="164"/>
      <c r="E51" s="164"/>
      <c r="F51" s="33"/>
      <c r="G51" s="25"/>
      <c r="H51" s="164"/>
      <c r="I51" s="164"/>
      <c r="J51" s="164"/>
      <c r="K51" s="35"/>
      <c r="L51" s="34"/>
      <c r="M51" s="34"/>
      <c r="N51" s="106"/>
    </row>
    <row r="52" spans="1:17" s="18" customFormat="1" ht="14.1" customHeight="1">
      <c r="A52" s="166"/>
      <c r="B52" s="3"/>
      <c r="C52" s="227">
        <v>302</v>
      </c>
      <c r="D52" s="227"/>
      <c r="E52" s="227"/>
      <c r="F52" s="33" t="s">
        <v>10</v>
      </c>
      <c r="G52" s="25" t="s">
        <v>11</v>
      </c>
      <c r="H52" s="227">
        <v>4982.18</v>
      </c>
      <c r="I52" s="227"/>
      <c r="J52" s="227"/>
      <c r="K52" s="35" t="s">
        <v>29</v>
      </c>
      <c r="L52" s="34"/>
      <c r="M52" s="34" t="s">
        <v>11</v>
      </c>
      <c r="N52" s="106">
        <v>15046</v>
      </c>
      <c r="Q52" s="18">
        <f>C52*H52/100</f>
        <v>15046.1836</v>
      </c>
    </row>
    <row r="53" spans="1:17" s="18" customFormat="1" ht="14.1" customHeight="1">
      <c r="A53" s="166">
        <v>12</v>
      </c>
      <c r="B53" s="3" t="s">
        <v>53</v>
      </c>
      <c r="C53" s="166"/>
      <c r="D53" s="39"/>
      <c r="E53" s="162"/>
      <c r="F53" s="163"/>
      <c r="G53" s="163"/>
      <c r="H53" s="163"/>
      <c r="I53" s="42"/>
      <c r="J53" s="29"/>
      <c r="K53" s="42"/>
      <c r="L53" s="29"/>
      <c r="M53" s="166"/>
      <c r="N53" s="25"/>
    </row>
    <row r="54" spans="1:17" s="18" customFormat="1" ht="14.1" customHeight="1">
      <c r="A54" s="166"/>
      <c r="B54" s="3" t="s">
        <v>130</v>
      </c>
      <c r="C54" s="166"/>
      <c r="D54" s="163"/>
      <c r="E54" s="162"/>
      <c r="F54" s="163"/>
      <c r="G54" s="163"/>
      <c r="H54" s="163"/>
      <c r="I54" s="42"/>
      <c r="J54" s="29"/>
      <c r="K54" s="42"/>
      <c r="L54" s="29"/>
      <c r="M54" s="166"/>
      <c r="N54" s="25"/>
    </row>
    <row r="55" spans="1:17" s="18" customFormat="1" ht="14.1" customHeight="1">
      <c r="A55" s="166"/>
      <c r="B55" s="3"/>
      <c r="C55" s="166"/>
      <c r="D55" s="163"/>
      <c r="E55" s="162"/>
      <c r="F55" s="163"/>
      <c r="G55" s="163"/>
      <c r="H55" s="163"/>
      <c r="I55" s="42"/>
      <c r="J55" s="29"/>
      <c r="K55" s="42"/>
      <c r="L55" s="29"/>
      <c r="M55" s="166"/>
      <c r="N55" s="25"/>
    </row>
    <row r="56" spans="1:17" s="18" customFormat="1" ht="14.1" customHeight="1">
      <c r="A56" s="166"/>
      <c r="B56" s="25"/>
      <c r="C56" s="227">
        <v>889</v>
      </c>
      <c r="D56" s="227"/>
      <c r="E56" s="227"/>
      <c r="F56" s="33" t="s">
        <v>10</v>
      </c>
      <c r="G56" s="25" t="s">
        <v>11</v>
      </c>
      <c r="H56" s="227">
        <v>12346.65</v>
      </c>
      <c r="I56" s="227"/>
      <c r="J56" s="227"/>
      <c r="K56" s="35" t="s">
        <v>12</v>
      </c>
      <c r="L56" s="34"/>
      <c r="M56" s="34" t="s">
        <v>11</v>
      </c>
      <c r="N56" s="106">
        <v>109762</v>
      </c>
      <c r="Q56" s="18">
        <f>C56*H56/100</f>
        <v>109761.7185</v>
      </c>
    </row>
    <row r="57" spans="1:17" s="18" customFormat="1" ht="14.1" customHeight="1">
      <c r="A57" s="166">
        <v>13</v>
      </c>
      <c r="B57" s="70" t="s">
        <v>292</v>
      </c>
      <c r="C57" s="55"/>
      <c r="D57" s="29"/>
      <c r="E57" s="61"/>
      <c r="F57" s="29"/>
      <c r="G57" s="29"/>
      <c r="H57" s="29"/>
      <c r="I57" s="29"/>
      <c r="J57" s="29"/>
      <c r="K57" s="62"/>
      <c r="L57" s="29"/>
      <c r="M57" s="166"/>
      <c r="N57" s="45"/>
      <c r="O57"/>
      <c r="Q57"/>
    </row>
    <row r="58" spans="1:17" s="18" customFormat="1" ht="14.1" customHeight="1">
      <c r="A58" s="166"/>
      <c r="B58" s="71" t="s">
        <v>293</v>
      </c>
      <c r="C58" s="55"/>
      <c r="D58" s="29"/>
      <c r="E58" s="61"/>
      <c r="F58" s="29"/>
      <c r="G58" s="29"/>
      <c r="H58" s="29"/>
      <c r="I58" s="29"/>
      <c r="J58" s="29"/>
      <c r="K58" s="62"/>
      <c r="L58" s="29"/>
      <c r="M58" s="166"/>
      <c r="N58" s="45"/>
    </row>
    <row r="59" spans="1:17" s="18" customFormat="1" ht="14.1" customHeight="1">
      <c r="A59" s="166"/>
      <c r="B59" s="70" t="s">
        <v>294</v>
      </c>
      <c r="C59" s="25"/>
      <c r="D59" s="29"/>
      <c r="E59" s="61"/>
      <c r="F59" s="29"/>
      <c r="G59" s="29"/>
      <c r="H59" s="29"/>
      <c r="I59" s="29"/>
      <c r="J59" s="29"/>
      <c r="K59" s="62"/>
      <c r="L59" s="29"/>
      <c r="M59" s="166"/>
      <c r="N59" s="45"/>
    </row>
    <row r="60" spans="1:17" s="18" customFormat="1" ht="14.1" customHeight="1">
      <c r="A60" s="166"/>
      <c r="B60" s="55" t="s">
        <v>295</v>
      </c>
      <c r="C60" s="25"/>
      <c r="D60" s="29"/>
      <c r="E60" s="61"/>
      <c r="F60" s="29"/>
      <c r="G60" s="29"/>
      <c r="H60" s="29"/>
      <c r="I60" s="29"/>
      <c r="J60" s="29"/>
      <c r="K60" s="42"/>
      <c r="L60" s="29"/>
      <c r="M60" s="166"/>
      <c r="N60" s="45"/>
    </row>
    <row r="61" spans="1:17" s="18" customFormat="1" ht="14.1" customHeight="1">
      <c r="A61" s="166"/>
      <c r="B61" s="5"/>
      <c r="C61" s="25"/>
      <c r="D61" s="29"/>
      <c r="E61" s="61"/>
      <c r="F61" s="29"/>
      <c r="G61" s="29"/>
      <c r="H61" s="29"/>
      <c r="I61" s="29"/>
      <c r="J61" s="29"/>
      <c r="K61" s="42"/>
      <c r="L61" s="29"/>
      <c r="M61" s="166"/>
      <c r="N61" s="45"/>
    </row>
    <row r="62" spans="1:17" s="18" customFormat="1" ht="14.1" customHeight="1">
      <c r="A62" s="166"/>
      <c r="B62" s="41"/>
      <c r="C62" s="227">
        <v>105</v>
      </c>
      <c r="D62" s="227"/>
      <c r="E62" s="227"/>
      <c r="F62" s="33" t="s">
        <v>10</v>
      </c>
      <c r="G62" s="25" t="s">
        <v>11</v>
      </c>
      <c r="H62" s="227">
        <v>228.9</v>
      </c>
      <c r="I62" s="227"/>
      <c r="J62" s="227"/>
      <c r="K62" s="35" t="s">
        <v>37</v>
      </c>
      <c r="L62" s="34"/>
      <c r="M62" s="34" t="s">
        <v>11</v>
      </c>
      <c r="N62" s="106">
        <v>24035</v>
      </c>
      <c r="Q62" s="18">
        <f>C62*H62</f>
        <v>24034.5</v>
      </c>
    </row>
    <row r="63" spans="1:17" s="18" customFormat="1" ht="14.1" customHeight="1">
      <c r="A63" s="166">
        <v>14</v>
      </c>
      <c r="B63" s="70" t="s">
        <v>296</v>
      </c>
      <c r="C63" s="165"/>
      <c r="D63" s="165"/>
      <c r="E63" s="165"/>
      <c r="F63" s="33"/>
      <c r="G63" s="25"/>
      <c r="H63" s="164"/>
      <c r="I63" s="164"/>
      <c r="J63" s="164"/>
      <c r="K63" s="35"/>
      <c r="L63" s="34"/>
      <c r="M63" s="34"/>
      <c r="N63" s="106"/>
    </row>
    <row r="64" spans="1:17" s="18" customFormat="1" ht="14.1" customHeight="1">
      <c r="A64" s="183"/>
      <c r="B64" s="71" t="s">
        <v>293</v>
      </c>
      <c r="C64" s="182"/>
      <c r="D64" s="182"/>
      <c r="E64" s="182"/>
      <c r="F64" s="33"/>
      <c r="G64" s="25"/>
      <c r="H64" s="181"/>
      <c r="I64" s="181"/>
      <c r="J64" s="181"/>
      <c r="K64" s="35"/>
      <c r="L64" s="34"/>
      <c r="M64" s="34"/>
      <c r="N64" s="106"/>
    </row>
    <row r="65" spans="1:17" s="18" customFormat="1" ht="14.1" customHeight="1">
      <c r="A65" s="183"/>
      <c r="B65" s="70" t="s">
        <v>294</v>
      </c>
      <c r="C65" s="182"/>
      <c r="D65" s="182"/>
      <c r="E65" s="182"/>
      <c r="F65" s="33"/>
      <c r="G65" s="25"/>
      <c r="H65" s="181"/>
      <c r="I65" s="181"/>
      <c r="J65" s="181"/>
      <c r="K65" s="35"/>
      <c r="L65" s="34"/>
      <c r="M65" s="34"/>
      <c r="N65" s="106"/>
    </row>
    <row r="66" spans="1:17" s="18" customFormat="1" ht="14.1" customHeight="1">
      <c r="A66" s="183"/>
      <c r="B66" s="55" t="s">
        <v>297</v>
      </c>
      <c r="C66" s="182"/>
      <c r="D66" s="182"/>
      <c r="E66" s="182"/>
      <c r="F66" s="33"/>
      <c r="G66" s="25"/>
      <c r="H66" s="181"/>
      <c r="I66" s="181"/>
      <c r="J66" s="181"/>
      <c r="K66" s="35"/>
      <c r="L66" s="34"/>
      <c r="M66" s="34"/>
      <c r="N66" s="106"/>
    </row>
    <row r="67" spans="1:17" s="18" customFormat="1" ht="14.1" customHeight="1">
      <c r="A67" s="183"/>
      <c r="B67" s="5"/>
      <c r="C67" s="182"/>
      <c r="D67" s="182"/>
      <c r="E67" s="182"/>
      <c r="F67" s="33"/>
      <c r="G67" s="25"/>
      <c r="H67" s="181"/>
      <c r="I67" s="181"/>
      <c r="J67" s="181"/>
      <c r="K67" s="35"/>
      <c r="L67" s="34"/>
      <c r="M67" s="34"/>
      <c r="N67" s="106"/>
    </row>
    <row r="68" spans="1:17" s="18" customFormat="1" ht="14.1" customHeight="1">
      <c r="A68" s="166"/>
      <c r="B68" s="3"/>
      <c r="C68" s="227">
        <v>232</v>
      </c>
      <c r="D68" s="227"/>
      <c r="E68" s="227"/>
      <c r="F68" s="33" t="s">
        <v>10</v>
      </c>
      <c r="G68" s="25" t="s">
        <v>11</v>
      </c>
      <c r="H68" s="227">
        <v>240.5</v>
      </c>
      <c r="I68" s="227"/>
      <c r="J68" s="227"/>
      <c r="K68" s="35" t="s">
        <v>37</v>
      </c>
      <c r="L68" s="34"/>
      <c r="M68" s="34" t="s">
        <v>11</v>
      </c>
      <c r="N68" s="106">
        <v>55796</v>
      </c>
      <c r="Q68" s="18">
        <f>C68*H68</f>
        <v>55796</v>
      </c>
    </row>
    <row r="69" spans="1:17" s="18" customFormat="1" ht="14.1" customHeight="1">
      <c r="A69" s="167">
        <v>15</v>
      </c>
      <c r="B69" s="17" t="s">
        <v>298</v>
      </c>
      <c r="C69" s="17"/>
      <c r="D69" s="16"/>
      <c r="E69" s="61"/>
      <c r="F69" s="29"/>
      <c r="G69" s="29"/>
      <c r="H69" s="29"/>
      <c r="I69" s="29"/>
      <c r="J69" s="164"/>
      <c r="K69" s="35"/>
      <c r="L69" s="34"/>
      <c r="M69" s="34"/>
      <c r="N69" s="106"/>
      <c r="P69" s="18">
        <f t="shared" ref="P69:P72" si="0">C69*E69*G69</f>
        <v>0</v>
      </c>
    </row>
    <row r="70" spans="1:17" s="18" customFormat="1" ht="14.1" customHeight="1">
      <c r="A70" s="17"/>
      <c r="B70" s="17" t="s">
        <v>299</v>
      </c>
      <c r="C70" s="25"/>
      <c r="D70" s="29"/>
      <c r="E70" s="61"/>
      <c r="F70" s="29"/>
      <c r="G70" s="29"/>
      <c r="H70" s="29"/>
      <c r="I70" s="29"/>
      <c r="J70" s="164"/>
      <c r="K70" s="35"/>
      <c r="L70" s="34"/>
      <c r="M70" s="34"/>
      <c r="N70" s="106"/>
      <c r="P70" s="18">
        <f t="shared" si="0"/>
        <v>0</v>
      </c>
    </row>
    <row r="71" spans="1:17" s="18" customFormat="1" ht="14.1" customHeight="1">
      <c r="A71" s="17"/>
      <c r="B71" s="17" t="s">
        <v>300</v>
      </c>
      <c r="C71" s="25"/>
      <c r="D71" s="29"/>
      <c r="E71" s="162"/>
      <c r="F71" s="35"/>
      <c r="G71" s="35"/>
      <c r="H71" s="29"/>
      <c r="I71" s="29"/>
      <c r="J71" s="164"/>
      <c r="K71" s="35"/>
      <c r="L71" s="34"/>
      <c r="M71" s="34"/>
      <c r="N71" s="106"/>
      <c r="P71" s="18">
        <f t="shared" si="0"/>
        <v>0</v>
      </c>
    </row>
    <row r="72" spans="1:17" s="18" customFormat="1" ht="14.1" customHeight="1">
      <c r="A72" s="166"/>
      <c r="B72" s="41"/>
      <c r="C72" s="165"/>
      <c r="D72" s="165"/>
      <c r="E72" s="165"/>
      <c r="F72" s="33"/>
      <c r="G72" s="25"/>
      <c r="H72" s="164"/>
      <c r="I72" s="164"/>
      <c r="J72" s="164"/>
      <c r="K72" s="35"/>
      <c r="L72" s="34"/>
      <c r="M72" s="34"/>
      <c r="N72" s="106"/>
      <c r="P72" s="18">
        <f t="shared" si="0"/>
        <v>0</v>
      </c>
    </row>
    <row r="73" spans="1:17" s="18" customFormat="1" ht="14.1" customHeight="1">
      <c r="A73" s="166"/>
      <c r="B73" s="41"/>
      <c r="C73" s="227">
        <v>263</v>
      </c>
      <c r="D73" s="227"/>
      <c r="E73" s="227"/>
      <c r="F73" s="33" t="s">
        <v>10</v>
      </c>
      <c r="G73" s="25" t="s">
        <v>11</v>
      </c>
      <c r="H73" s="227">
        <v>902.93</v>
      </c>
      <c r="I73" s="227"/>
      <c r="J73" s="227"/>
      <c r="K73" s="35" t="s">
        <v>42</v>
      </c>
      <c r="L73" s="34"/>
      <c r="M73" s="34" t="s">
        <v>11</v>
      </c>
      <c r="N73" s="106">
        <v>237471</v>
      </c>
      <c r="P73" s="18" t="e">
        <f t="shared" ref="P73:P80" si="1">C73*E73*G73</f>
        <v>#VALUE!</v>
      </c>
      <c r="Q73" s="18">
        <f>C73*H73</f>
        <v>237470.59</v>
      </c>
    </row>
    <row r="74" spans="1:17" s="18" customFormat="1" ht="14.1" customHeight="1">
      <c r="A74" s="163">
        <v>16</v>
      </c>
      <c r="B74" s="45" t="s">
        <v>301</v>
      </c>
      <c r="C74" s="162"/>
      <c r="D74" s="162"/>
      <c r="E74" s="162"/>
      <c r="F74" s="33"/>
      <c r="G74" s="25"/>
      <c r="H74" s="162"/>
      <c r="I74" s="162"/>
      <c r="J74" s="164"/>
      <c r="K74" s="35"/>
      <c r="L74" s="34"/>
      <c r="M74" s="34"/>
      <c r="N74" s="106"/>
    </row>
    <row r="75" spans="1:17" s="18" customFormat="1" ht="14.1" customHeight="1">
      <c r="A75" s="163"/>
      <c r="B75" s="45" t="s">
        <v>302</v>
      </c>
      <c r="C75" s="162"/>
      <c r="D75" s="162"/>
      <c r="E75" s="162"/>
      <c r="F75" s="33"/>
      <c r="G75" s="25"/>
      <c r="H75" s="162"/>
      <c r="I75" s="162"/>
      <c r="J75" s="164"/>
      <c r="K75" s="35"/>
      <c r="L75" s="34"/>
      <c r="M75" s="34"/>
      <c r="N75" s="106"/>
    </row>
    <row r="76" spans="1:17" s="18" customFormat="1" ht="14.1" customHeight="1">
      <c r="A76" s="163"/>
      <c r="B76" s="45" t="s">
        <v>303</v>
      </c>
      <c r="C76" s="162"/>
      <c r="D76" s="162"/>
      <c r="E76" s="162"/>
      <c r="F76" s="33"/>
      <c r="G76" s="25"/>
      <c r="H76" s="162"/>
      <c r="I76" s="162"/>
      <c r="J76" s="164"/>
      <c r="K76" s="35"/>
      <c r="L76" s="34"/>
      <c r="M76" s="34"/>
      <c r="N76" s="106"/>
    </row>
    <row r="77" spans="1:17" s="18" customFormat="1" ht="14.1" customHeight="1">
      <c r="A77" s="210"/>
      <c r="B77" s="45"/>
      <c r="C77" s="209"/>
      <c r="D77" s="209"/>
      <c r="E77" s="209"/>
      <c r="F77" s="33"/>
      <c r="G77" s="25"/>
      <c r="H77" s="209"/>
      <c r="I77" s="209"/>
      <c r="J77" s="211"/>
      <c r="K77" s="35"/>
      <c r="L77" s="34"/>
      <c r="M77" s="34"/>
      <c r="N77" s="106"/>
    </row>
    <row r="78" spans="1:17" s="18" customFormat="1" ht="14.1" customHeight="1">
      <c r="A78" s="158"/>
      <c r="B78" s="45"/>
      <c r="C78" s="228">
        <v>48</v>
      </c>
      <c r="D78" s="228"/>
      <c r="E78" s="228"/>
      <c r="F78" s="33" t="s">
        <v>10</v>
      </c>
      <c r="G78" s="25" t="s">
        <v>11</v>
      </c>
      <c r="H78" s="228">
        <v>726.72</v>
      </c>
      <c r="I78" s="228"/>
      <c r="J78" s="164"/>
      <c r="K78" s="35" t="s">
        <v>42</v>
      </c>
      <c r="L78" s="34"/>
      <c r="M78" s="34" t="s">
        <v>11</v>
      </c>
      <c r="N78" s="106">
        <v>34883</v>
      </c>
      <c r="Q78" s="18">
        <f>C78*H78</f>
        <v>34882.559999999998</v>
      </c>
    </row>
    <row r="79" spans="1:17" s="18" customFormat="1" ht="14.1" customHeight="1">
      <c r="A79" s="166">
        <v>17</v>
      </c>
      <c r="B79" s="40" t="s">
        <v>314</v>
      </c>
      <c r="C79" s="165"/>
      <c r="D79" s="165"/>
      <c r="E79" s="165"/>
      <c r="F79" s="33"/>
      <c r="G79" s="25"/>
      <c r="H79" s="164"/>
      <c r="I79" s="164"/>
      <c r="J79" s="164"/>
      <c r="K79" s="35"/>
      <c r="L79" s="34"/>
      <c r="M79" s="34"/>
      <c r="N79" s="106"/>
      <c r="O79" s="14"/>
      <c r="P79" s="18">
        <f t="shared" si="1"/>
        <v>0</v>
      </c>
    </row>
    <row r="80" spans="1:17" s="18" customFormat="1" ht="14.1" customHeight="1">
      <c r="A80" s="166"/>
      <c r="B80" s="41"/>
      <c r="C80" s="165"/>
      <c r="D80" s="165"/>
      <c r="E80" s="165"/>
      <c r="F80" s="33"/>
      <c r="G80" s="25"/>
      <c r="H80" s="164"/>
      <c r="I80" s="164"/>
      <c r="J80" s="164"/>
      <c r="K80" s="35"/>
      <c r="L80" s="34"/>
      <c r="M80" s="34"/>
      <c r="N80" s="106"/>
      <c r="O80" s="14"/>
      <c r="P80" s="18">
        <f t="shared" si="1"/>
        <v>0</v>
      </c>
    </row>
    <row r="81" spans="1:17" s="18" customFormat="1" ht="14.1" customHeight="1">
      <c r="A81" s="166"/>
      <c r="B81" s="25"/>
      <c r="C81" s="228">
        <v>3730</v>
      </c>
      <c r="D81" s="228"/>
      <c r="E81" s="228"/>
      <c r="F81" s="33" t="s">
        <v>10</v>
      </c>
      <c r="G81" s="25" t="s">
        <v>11</v>
      </c>
      <c r="H81" s="228">
        <v>2206.6</v>
      </c>
      <c r="I81" s="228"/>
      <c r="J81" s="164"/>
      <c r="K81" s="35" t="s">
        <v>29</v>
      </c>
      <c r="L81" s="34"/>
      <c r="M81" s="34" t="s">
        <v>11</v>
      </c>
      <c r="N81" s="106">
        <v>82306</v>
      </c>
      <c r="P81" s="18" t="e">
        <f t="shared" ref="P81:P89" si="2">C81*E81*G81</f>
        <v>#VALUE!</v>
      </c>
      <c r="Q81" s="18">
        <f>C81*H81/100</f>
        <v>82306.179999999993</v>
      </c>
    </row>
    <row r="82" spans="1:17" s="18" customFormat="1" ht="14.1" customHeight="1">
      <c r="A82" s="166">
        <v>18</v>
      </c>
      <c r="B82" s="3" t="s">
        <v>271</v>
      </c>
      <c r="C82" s="25"/>
      <c r="D82" s="29"/>
      <c r="E82" s="61"/>
      <c r="F82" s="29"/>
      <c r="G82" s="29"/>
      <c r="H82" s="29"/>
      <c r="I82" s="29"/>
      <c r="J82" s="28"/>
      <c r="K82" s="35"/>
      <c r="L82" s="34"/>
      <c r="M82" s="106"/>
      <c r="N82" s="45"/>
      <c r="P82" s="18">
        <f t="shared" si="2"/>
        <v>0</v>
      </c>
    </row>
    <row r="83" spans="1:17" s="18" customFormat="1" ht="14.1" customHeight="1">
      <c r="A83" s="166"/>
      <c r="B83" s="3"/>
      <c r="C83" s="165"/>
      <c r="D83" s="165"/>
      <c r="E83" s="165"/>
      <c r="F83" s="33"/>
      <c r="G83" s="25"/>
      <c r="H83" s="164"/>
      <c r="I83" s="164"/>
      <c r="J83" s="164"/>
      <c r="K83" s="35"/>
      <c r="L83" s="34"/>
      <c r="M83" s="106"/>
      <c r="N83" s="45"/>
      <c r="P83" s="18">
        <f t="shared" si="2"/>
        <v>0</v>
      </c>
    </row>
    <row r="84" spans="1:17" s="18" customFormat="1" ht="14.1" customHeight="1">
      <c r="A84" s="163"/>
      <c r="B84" s="3"/>
      <c r="C84" s="227">
        <v>3698</v>
      </c>
      <c r="D84" s="227"/>
      <c r="E84" s="227"/>
      <c r="F84" s="33" t="s">
        <v>10</v>
      </c>
      <c r="G84" s="25" t="s">
        <v>11</v>
      </c>
      <c r="H84" s="227">
        <v>2197.52</v>
      </c>
      <c r="I84" s="227"/>
      <c r="J84" s="227"/>
      <c r="K84" s="35" t="s">
        <v>29</v>
      </c>
      <c r="L84" s="34"/>
      <c r="M84" s="45" t="s">
        <v>11</v>
      </c>
      <c r="N84" s="106">
        <v>81264</v>
      </c>
      <c r="P84" s="18" t="e">
        <f t="shared" si="2"/>
        <v>#VALUE!</v>
      </c>
      <c r="Q84" s="18">
        <f>C84*H84/100</f>
        <v>81264.289600000004</v>
      </c>
    </row>
    <row r="85" spans="1:17" s="18" customFormat="1" ht="14.1" customHeight="1">
      <c r="A85" s="166">
        <v>19</v>
      </c>
      <c r="B85" s="40" t="s">
        <v>102</v>
      </c>
      <c r="C85" s="165"/>
      <c r="D85" s="165"/>
      <c r="E85" s="165"/>
      <c r="F85" s="33"/>
      <c r="G85" s="25"/>
      <c r="H85" s="164"/>
      <c r="I85" s="164"/>
      <c r="J85" s="45"/>
      <c r="K85" s="45"/>
      <c r="L85" s="45"/>
      <c r="M85" s="45"/>
      <c r="N85" s="45"/>
    </row>
    <row r="86" spans="1:17" s="18" customFormat="1" ht="14.1" customHeight="1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 s="18" customFormat="1" ht="14.1" customHeight="1">
      <c r="A87" s="45"/>
      <c r="B87" s="45"/>
      <c r="C87" s="228">
        <v>128</v>
      </c>
      <c r="D87" s="228"/>
      <c r="E87" s="228"/>
      <c r="F87" s="33" t="s">
        <v>10</v>
      </c>
      <c r="G87" s="25" t="s">
        <v>11</v>
      </c>
      <c r="H87" s="228">
        <v>58.11</v>
      </c>
      <c r="I87" s="228"/>
      <c r="J87" s="164"/>
      <c r="K87" s="35" t="s">
        <v>42</v>
      </c>
      <c r="L87" s="34"/>
      <c r="M87" s="34" t="s">
        <v>11</v>
      </c>
      <c r="N87" s="106">
        <v>7438</v>
      </c>
      <c r="Q87" s="18">
        <f>C87*H87</f>
        <v>7438.08</v>
      </c>
    </row>
    <row r="88" spans="1:17" s="18" customFormat="1" ht="14.1" customHeight="1">
      <c r="A88" s="166">
        <v>20</v>
      </c>
      <c r="B88" s="3" t="s">
        <v>272</v>
      </c>
      <c r="C88" s="25"/>
      <c r="D88" s="29"/>
      <c r="E88" s="61"/>
      <c r="F88" s="29"/>
      <c r="G88" s="29"/>
      <c r="H88" s="29"/>
      <c r="I88" s="29"/>
      <c r="J88" s="28"/>
      <c r="K88" s="35"/>
      <c r="L88" s="34"/>
      <c r="M88" s="106"/>
      <c r="N88" s="83"/>
      <c r="P88" s="18">
        <f t="shared" si="2"/>
        <v>0</v>
      </c>
    </row>
    <row r="89" spans="1:17" s="18" customFormat="1" ht="14.1" customHeight="1">
      <c r="A89" s="163"/>
      <c r="B89" s="3"/>
      <c r="C89" s="165"/>
      <c r="D89" s="165"/>
      <c r="E89" s="165"/>
      <c r="F89" s="33"/>
      <c r="G89" s="25"/>
      <c r="H89" s="164"/>
      <c r="I89" s="164"/>
      <c r="J89" s="164"/>
      <c r="K89" s="35"/>
      <c r="L89" s="34"/>
      <c r="M89" s="34"/>
      <c r="N89" s="83"/>
      <c r="P89" s="18">
        <f t="shared" si="2"/>
        <v>0</v>
      </c>
    </row>
    <row r="90" spans="1:17" s="18" customFormat="1" ht="14.1" customHeight="1">
      <c r="A90" s="163"/>
      <c r="B90" s="25"/>
      <c r="C90" s="227">
        <v>1239</v>
      </c>
      <c r="D90" s="227"/>
      <c r="E90" s="227"/>
      <c r="F90" s="33" t="s">
        <v>10</v>
      </c>
      <c r="G90" s="25" t="s">
        <v>11</v>
      </c>
      <c r="H90" s="227">
        <v>3015.76</v>
      </c>
      <c r="I90" s="227"/>
      <c r="J90" s="227"/>
      <c r="K90" s="35" t="s">
        <v>29</v>
      </c>
      <c r="L90" s="34"/>
      <c r="M90" s="34" t="s">
        <v>11</v>
      </c>
      <c r="N90" s="106">
        <v>37365</v>
      </c>
      <c r="P90" s="18" t="e">
        <f t="shared" ref="P90:P94" si="3">C90*E90*G90</f>
        <v>#VALUE!</v>
      </c>
      <c r="Q90" s="18">
        <f>C90*H90/100</f>
        <v>37365.2664</v>
      </c>
    </row>
    <row r="91" spans="1:17" s="18" customFormat="1" ht="14.1" customHeight="1">
      <c r="A91" s="167">
        <v>21</v>
      </c>
      <c r="B91" s="43" t="s">
        <v>304</v>
      </c>
      <c r="C91" s="162"/>
      <c r="D91" s="162"/>
      <c r="E91" s="162"/>
      <c r="F91" s="33"/>
      <c r="G91" s="25"/>
      <c r="H91" s="162"/>
      <c r="I91" s="162"/>
      <c r="J91" s="164"/>
      <c r="K91" s="35"/>
      <c r="L91" s="34"/>
      <c r="M91" s="34"/>
      <c r="N91" s="106"/>
      <c r="P91" s="18">
        <f t="shared" si="3"/>
        <v>0</v>
      </c>
    </row>
    <row r="92" spans="1:17" s="18" customFormat="1" ht="14.1" customHeight="1">
      <c r="A92" s="167"/>
      <c r="B92" s="43" t="s">
        <v>247</v>
      </c>
      <c r="C92" s="162"/>
      <c r="D92" s="162"/>
      <c r="E92" s="162"/>
      <c r="F92" s="33"/>
      <c r="G92" s="25"/>
      <c r="H92" s="162"/>
      <c r="I92" s="162"/>
      <c r="J92" s="164"/>
      <c r="K92" s="35"/>
      <c r="L92" s="34"/>
      <c r="M92" s="34"/>
      <c r="N92" s="106"/>
      <c r="P92" s="18">
        <f t="shared" si="3"/>
        <v>0</v>
      </c>
    </row>
    <row r="93" spans="1:17" s="18" customFormat="1" ht="14.1" customHeight="1">
      <c r="A93" s="167"/>
      <c r="B93" s="43" t="s">
        <v>248</v>
      </c>
      <c r="C93" s="162"/>
      <c r="D93" s="162"/>
      <c r="E93" s="162"/>
      <c r="F93" s="33"/>
      <c r="G93" s="25"/>
      <c r="H93" s="162"/>
      <c r="I93" s="162"/>
      <c r="J93" s="164"/>
      <c r="K93" s="35"/>
      <c r="L93" s="34"/>
      <c r="M93" s="34"/>
      <c r="N93" s="106"/>
      <c r="P93" s="18">
        <f t="shared" si="3"/>
        <v>0</v>
      </c>
    </row>
    <row r="94" spans="1:17" s="18" customFormat="1" ht="9" customHeight="1">
      <c r="A94" s="167"/>
      <c r="B94" s="25"/>
      <c r="C94" s="162"/>
      <c r="D94" s="162"/>
      <c r="E94" s="162"/>
      <c r="F94" s="33"/>
      <c r="G94" s="25"/>
      <c r="H94" s="162"/>
      <c r="I94" s="162"/>
      <c r="J94" s="164"/>
      <c r="K94" s="35"/>
      <c r="L94" s="34"/>
      <c r="M94" s="34"/>
      <c r="N94" s="106"/>
      <c r="P94" s="18">
        <f t="shared" si="3"/>
        <v>0</v>
      </c>
    </row>
    <row r="95" spans="1:17" s="18" customFormat="1" ht="14.1" customHeight="1">
      <c r="A95" s="167"/>
      <c r="B95" s="25"/>
      <c r="C95" s="228">
        <v>670</v>
      </c>
      <c r="D95" s="228"/>
      <c r="E95" s="228"/>
      <c r="F95" s="33" t="s">
        <v>10</v>
      </c>
      <c r="G95" s="25" t="s">
        <v>11</v>
      </c>
      <c r="H95" s="228">
        <v>19.36</v>
      </c>
      <c r="I95" s="228"/>
      <c r="J95" s="164"/>
      <c r="K95" s="35" t="s">
        <v>37</v>
      </c>
      <c r="L95" s="34"/>
      <c r="M95" s="34" t="s">
        <v>11</v>
      </c>
      <c r="N95" s="106">
        <v>12971</v>
      </c>
      <c r="P95" s="18" t="e">
        <f>C95*E95*G95</f>
        <v>#VALUE!</v>
      </c>
      <c r="Q95" s="18">
        <f>C95*H95</f>
        <v>12971.199999999999</v>
      </c>
    </row>
    <row r="96" spans="1:17" s="18" customFormat="1" ht="14.1" customHeight="1">
      <c r="A96" s="167">
        <v>22</v>
      </c>
      <c r="B96" s="29" t="s">
        <v>139</v>
      </c>
      <c r="C96" s="29"/>
      <c r="D96" s="29"/>
      <c r="E96" s="163"/>
      <c r="F96" s="163"/>
      <c r="G96" s="42"/>
      <c r="H96" s="29"/>
      <c r="I96" s="29"/>
      <c r="J96" s="29"/>
      <c r="K96" s="42"/>
      <c r="L96" s="29"/>
      <c r="M96" s="29"/>
      <c r="N96" s="25"/>
    </row>
    <row r="97" spans="1:19" s="18" customFormat="1" ht="14.1" customHeight="1">
      <c r="A97" s="167"/>
      <c r="B97" s="3"/>
      <c r="C97" s="17"/>
      <c r="D97" s="16"/>
      <c r="E97" s="61"/>
      <c r="F97" s="29"/>
      <c r="G97" s="29"/>
      <c r="H97" s="29"/>
      <c r="I97" s="29"/>
      <c r="J97" s="29"/>
      <c r="K97" s="62"/>
      <c r="L97" s="29"/>
      <c r="M97" s="162"/>
      <c r="N97" s="25"/>
    </row>
    <row r="98" spans="1:19" s="18" customFormat="1" ht="14.1" customHeight="1">
      <c r="A98" s="167"/>
      <c r="B98" s="25"/>
      <c r="C98" s="228">
        <v>2265</v>
      </c>
      <c r="D98" s="228"/>
      <c r="E98" s="228"/>
      <c r="F98" s="33" t="s">
        <v>10</v>
      </c>
      <c r="G98" s="25" t="s">
        <v>11</v>
      </c>
      <c r="H98" s="228">
        <v>1287.44</v>
      </c>
      <c r="I98" s="228"/>
      <c r="J98" s="164"/>
      <c r="K98" s="35" t="s">
        <v>29</v>
      </c>
      <c r="L98" s="34"/>
      <c r="M98" s="34" t="s">
        <v>11</v>
      </c>
      <c r="N98" s="106">
        <v>29161</v>
      </c>
      <c r="Q98" s="18">
        <f>C98*H98/100</f>
        <v>29160.516</v>
      </c>
    </row>
    <row r="99" spans="1:19" s="18" customFormat="1" ht="14.1" customHeight="1">
      <c r="A99" s="166">
        <v>23</v>
      </c>
      <c r="B99" s="176" t="s">
        <v>305</v>
      </c>
      <c r="C99" s="176"/>
      <c r="D99" s="177"/>
      <c r="E99" s="177"/>
      <c r="F99" s="177"/>
      <c r="G99" s="177"/>
      <c r="H99" s="177"/>
      <c r="I99" s="156"/>
      <c r="J99" s="155"/>
      <c r="K99" s="178"/>
      <c r="L99" s="140"/>
      <c r="M99" s="34"/>
      <c r="N99" s="106"/>
    </row>
    <row r="100" spans="1:19" s="18" customFormat="1" ht="14.1" customHeight="1">
      <c r="A100" s="166"/>
      <c r="B100" s="176" t="s">
        <v>306</v>
      </c>
      <c r="C100" s="176"/>
      <c r="D100" s="177"/>
      <c r="E100" s="177"/>
      <c r="F100" s="177"/>
      <c r="G100" s="177"/>
      <c r="H100" s="177"/>
      <c r="I100" s="156"/>
      <c r="J100" s="155"/>
      <c r="K100" s="178"/>
      <c r="L100" s="140"/>
      <c r="M100" s="34"/>
      <c r="N100" s="106"/>
    </row>
    <row r="101" spans="1:19" s="18" customFormat="1" ht="14.1" customHeight="1">
      <c r="A101" s="166"/>
      <c r="B101" s="176" t="s">
        <v>307</v>
      </c>
      <c r="C101" s="176"/>
      <c r="D101" s="177"/>
      <c r="E101" s="177"/>
      <c r="F101" s="177"/>
      <c r="G101" s="177"/>
      <c r="H101" s="177"/>
      <c r="I101" s="156"/>
      <c r="J101" s="155"/>
      <c r="K101" s="178"/>
      <c r="L101" s="140"/>
      <c r="M101" s="34"/>
      <c r="N101" s="106"/>
    </row>
    <row r="102" spans="1:19" s="18" customFormat="1" ht="14.1" customHeight="1">
      <c r="A102" s="166"/>
      <c r="B102" s="179"/>
      <c r="C102" s="177"/>
      <c r="D102" s="177"/>
      <c r="E102" s="177"/>
      <c r="F102" s="177"/>
      <c r="G102" s="177"/>
      <c r="H102" s="177"/>
      <c r="I102" s="156"/>
      <c r="J102" s="155"/>
      <c r="K102" s="178"/>
      <c r="L102" s="140"/>
      <c r="M102" s="34"/>
      <c r="N102" s="106"/>
    </row>
    <row r="103" spans="1:19" s="18" customFormat="1" ht="14.1" customHeight="1">
      <c r="A103" s="166"/>
      <c r="B103" s="41"/>
      <c r="C103" s="227">
        <v>55</v>
      </c>
      <c r="D103" s="227"/>
      <c r="E103" s="227"/>
      <c r="F103" s="33" t="s">
        <v>10</v>
      </c>
      <c r="G103" s="25" t="s">
        <v>11</v>
      </c>
      <c r="H103" s="227">
        <v>12595</v>
      </c>
      <c r="I103" s="227"/>
      <c r="J103" s="227"/>
      <c r="K103" s="35" t="s">
        <v>29</v>
      </c>
      <c r="L103" s="34"/>
      <c r="M103" s="34" t="s">
        <v>11</v>
      </c>
      <c r="N103" s="106">
        <v>6927</v>
      </c>
      <c r="Q103" s="18">
        <f>C103*H103/100</f>
        <v>6927.25</v>
      </c>
    </row>
    <row r="104" spans="1:19" s="18" customFormat="1" ht="14.1" customHeight="1">
      <c r="A104" s="166">
        <v>24</v>
      </c>
      <c r="B104" s="40" t="s">
        <v>204</v>
      </c>
      <c r="C104" s="164"/>
      <c r="D104" s="164"/>
      <c r="E104" s="164"/>
      <c r="F104" s="146"/>
      <c r="G104" s="146"/>
      <c r="H104" s="164"/>
      <c r="I104" s="164"/>
      <c r="J104" s="164"/>
      <c r="K104" s="35"/>
      <c r="L104" s="34"/>
      <c r="M104" s="34"/>
      <c r="N104" s="106"/>
    </row>
    <row r="105" spans="1:19" s="18" customFormat="1" ht="14.1" customHeight="1">
      <c r="A105" s="166"/>
      <c r="B105" s="40" t="s">
        <v>205</v>
      </c>
      <c r="C105" s="164"/>
      <c r="D105" s="164"/>
      <c r="E105" s="164"/>
      <c r="F105" s="146"/>
      <c r="G105" s="146"/>
      <c r="H105" s="164"/>
      <c r="I105" s="164"/>
      <c r="J105" s="164"/>
      <c r="K105" s="35"/>
      <c r="L105" s="34"/>
      <c r="M105" s="34"/>
      <c r="N105" s="106"/>
    </row>
    <row r="106" spans="1:19" s="18" customFormat="1" ht="14.1" customHeight="1">
      <c r="A106" s="166"/>
      <c r="B106" s="40" t="s">
        <v>206</v>
      </c>
      <c r="C106" s="164"/>
      <c r="D106" s="164"/>
      <c r="E106" s="164"/>
      <c r="F106" s="146"/>
      <c r="G106" s="146"/>
      <c r="H106" s="164"/>
      <c r="I106" s="164"/>
      <c r="J106" s="164"/>
      <c r="K106" s="35"/>
      <c r="L106" s="34"/>
      <c r="M106" s="34"/>
      <c r="N106" s="106"/>
    </row>
    <row r="107" spans="1:19" s="18" customFormat="1" ht="14.1" customHeight="1">
      <c r="A107" s="166"/>
      <c r="B107" s="40"/>
      <c r="C107" s="164"/>
      <c r="D107" s="164"/>
      <c r="E107" s="164"/>
      <c r="F107" s="146"/>
      <c r="G107" s="146"/>
      <c r="H107" s="164"/>
      <c r="I107" s="164"/>
      <c r="J107" s="164"/>
      <c r="K107" s="35"/>
      <c r="L107" s="34"/>
      <c r="M107" s="34"/>
      <c r="N107" s="106"/>
    </row>
    <row r="108" spans="1:19" s="18" customFormat="1" ht="14.1" customHeight="1">
      <c r="A108" s="166"/>
      <c r="B108" s="41"/>
      <c r="C108" s="227">
        <v>738</v>
      </c>
      <c r="D108" s="227"/>
      <c r="E108" s="227"/>
      <c r="F108" s="33" t="s">
        <v>10</v>
      </c>
      <c r="G108" s="25" t="s">
        <v>11</v>
      </c>
      <c r="H108" s="227">
        <v>1029.05</v>
      </c>
      <c r="I108" s="227"/>
      <c r="J108" s="227"/>
      <c r="K108" s="35" t="s">
        <v>29</v>
      </c>
      <c r="L108" s="34"/>
      <c r="M108" s="34" t="s">
        <v>11</v>
      </c>
      <c r="N108" s="106">
        <v>7594</v>
      </c>
      <c r="Q108" s="18">
        <f>C108*H108/100</f>
        <v>7594.3890000000001</v>
      </c>
    </row>
    <row r="109" spans="1:19" s="18" customFormat="1" ht="14.1" customHeight="1">
      <c r="A109" s="214"/>
      <c r="B109" s="41"/>
      <c r="C109" s="211"/>
      <c r="D109" s="211"/>
      <c r="E109" s="211"/>
      <c r="F109" s="33"/>
      <c r="G109" s="25"/>
      <c r="H109" s="211"/>
      <c r="I109" s="211"/>
      <c r="J109" s="211"/>
      <c r="K109" s="35"/>
      <c r="L109" s="34"/>
      <c r="M109" s="34"/>
      <c r="N109" s="106"/>
    </row>
    <row r="110" spans="1:19" s="18" customFormat="1" ht="14.1" customHeight="1">
      <c r="A110" s="214"/>
      <c r="B110" s="41"/>
      <c r="C110" s="211"/>
      <c r="D110" s="211"/>
      <c r="E110" s="211"/>
      <c r="F110" s="33"/>
      <c r="G110" s="25"/>
      <c r="H110" s="211"/>
      <c r="I110" s="211"/>
      <c r="J110" s="211"/>
      <c r="K110" s="35"/>
      <c r="L110" s="34"/>
      <c r="M110" s="34"/>
      <c r="N110" s="106"/>
    </row>
    <row r="111" spans="1:19" s="18" customFormat="1" ht="14.1" customHeight="1">
      <c r="A111" s="214"/>
      <c r="B111" s="41"/>
      <c r="C111" s="211"/>
      <c r="D111" s="211"/>
      <c r="E111" s="211"/>
      <c r="F111" s="33"/>
      <c r="G111" s="25"/>
      <c r="H111" s="211"/>
      <c r="I111" s="211"/>
      <c r="J111" s="211"/>
      <c r="K111" s="35"/>
      <c r="L111" s="34"/>
      <c r="M111" s="34"/>
      <c r="N111" s="106"/>
    </row>
    <row r="112" spans="1:19" s="18" customFormat="1" ht="14.1" customHeight="1">
      <c r="A112" s="166">
        <v>25</v>
      </c>
      <c r="B112" s="204" t="s">
        <v>308</v>
      </c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53"/>
      <c r="P112" s="153"/>
      <c r="Q112" s="14"/>
      <c r="R112" s="14"/>
      <c r="S112" s="14"/>
    </row>
    <row r="113" spans="1:19" s="18" customFormat="1" ht="14.1" customHeight="1">
      <c r="A113" s="25"/>
      <c r="B113" s="204" t="s">
        <v>309</v>
      </c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53"/>
      <c r="P113" s="153"/>
      <c r="Q113" s="14"/>
      <c r="R113" s="14"/>
      <c r="S113" s="14"/>
    </row>
    <row r="114" spans="1:19" s="18" customFormat="1" ht="14.1" customHeight="1">
      <c r="A114" s="25"/>
      <c r="B114" s="204" t="s">
        <v>310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53"/>
      <c r="P114" s="153"/>
      <c r="Q114" s="14"/>
      <c r="R114" s="14"/>
      <c r="S114" s="14"/>
    </row>
    <row r="115" spans="1:19" s="18" customFormat="1" ht="9" customHeight="1">
      <c r="A115" s="25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53"/>
      <c r="P115" s="153"/>
      <c r="Q115" s="14"/>
      <c r="R115" s="14"/>
      <c r="S115" s="14"/>
    </row>
    <row r="116" spans="1:19" s="18" customFormat="1" ht="14.1" customHeight="1">
      <c r="A116" s="166"/>
      <c r="B116" s="41"/>
      <c r="C116" s="227">
        <v>147</v>
      </c>
      <c r="D116" s="227"/>
      <c r="E116" s="227"/>
      <c r="F116" s="33" t="s">
        <v>10</v>
      </c>
      <c r="G116" s="25" t="s">
        <v>11</v>
      </c>
      <c r="H116" s="227">
        <v>3630</v>
      </c>
      <c r="I116" s="227"/>
      <c r="J116" s="227"/>
      <c r="K116" s="35" t="s">
        <v>17</v>
      </c>
      <c r="L116" s="34"/>
      <c r="M116" s="34" t="s">
        <v>11</v>
      </c>
      <c r="N116" s="106">
        <v>533</v>
      </c>
      <c r="Q116" s="18">
        <f>C116*H116/1000</f>
        <v>533.61</v>
      </c>
    </row>
    <row r="117" spans="1:19" s="18" customFormat="1" ht="14.1" customHeight="1">
      <c r="A117" s="166"/>
      <c r="B117" s="41"/>
      <c r="C117" s="164"/>
      <c r="D117" s="164"/>
      <c r="E117" s="164"/>
      <c r="F117" s="33"/>
      <c r="G117" s="25"/>
      <c r="H117" s="164"/>
      <c r="I117" s="164"/>
      <c r="J117" s="164"/>
      <c r="K117" s="35"/>
      <c r="L117" s="34"/>
      <c r="M117" s="34"/>
      <c r="N117" s="106"/>
    </row>
    <row r="118" spans="1:19" s="18" customFormat="1" ht="14.1" customHeight="1">
      <c r="A118" s="163">
        <v>26</v>
      </c>
      <c r="B118" s="29" t="s">
        <v>45</v>
      </c>
      <c r="C118" s="164"/>
      <c r="D118" s="164"/>
      <c r="E118" s="164"/>
      <c r="F118" s="33"/>
      <c r="G118" s="25"/>
      <c r="H118" s="162"/>
      <c r="I118" s="162"/>
      <c r="J118" s="162"/>
      <c r="K118" s="35"/>
      <c r="L118" s="34"/>
      <c r="M118" s="34"/>
      <c r="N118" s="106"/>
      <c r="P118" s="18">
        <f>C118*E118*G118</f>
        <v>0</v>
      </c>
    </row>
    <row r="119" spans="1:19" s="18" customFormat="1" ht="14.1" customHeight="1">
      <c r="A119" s="29"/>
      <c r="B119" s="3" t="s">
        <v>315</v>
      </c>
      <c r="C119" s="164"/>
      <c r="D119" s="164"/>
      <c r="E119" s="164"/>
      <c r="F119" s="33"/>
      <c r="G119" s="25"/>
      <c r="H119" s="162"/>
      <c r="I119" s="162"/>
      <c r="J119" s="162"/>
      <c r="K119" s="35"/>
      <c r="L119" s="34"/>
      <c r="M119" s="34"/>
      <c r="N119" s="106"/>
      <c r="P119" s="18">
        <f>C119*E119*G119</f>
        <v>0</v>
      </c>
    </row>
    <row r="120" spans="1:19" s="18" customFormat="1" ht="14.1" customHeight="1">
      <c r="A120" s="166"/>
      <c r="C120" s="164"/>
      <c r="D120" s="164"/>
      <c r="E120" s="164"/>
      <c r="F120" s="33"/>
      <c r="G120" s="25"/>
      <c r="H120" s="162"/>
      <c r="I120" s="162"/>
      <c r="J120" s="162"/>
      <c r="K120" s="35"/>
      <c r="L120" s="34"/>
      <c r="M120" s="34"/>
      <c r="N120" s="106"/>
    </row>
    <row r="121" spans="1:19" s="18" customFormat="1" ht="14.1" customHeight="1">
      <c r="A121" s="166"/>
      <c r="B121" s="5" t="s">
        <v>273</v>
      </c>
      <c r="C121" s="227">
        <v>2455</v>
      </c>
      <c r="D121" s="227"/>
      <c r="E121" s="227"/>
      <c r="F121" s="33" t="s">
        <v>10</v>
      </c>
      <c r="G121" s="25" t="s">
        <v>11</v>
      </c>
      <c r="H121" s="227">
        <v>3275.5</v>
      </c>
      <c r="I121" s="227"/>
      <c r="J121" s="227"/>
      <c r="K121" s="35" t="s">
        <v>29</v>
      </c>
      <c r="L121" s="34"/>
      <c r="M121" s="34" t="s">
        <v>11</v>
      </c>
      <c r="N121" s="106">
        <v>80414</v>
      </c>
      <c r="Q121" s="18">
        <f>C121*H121/100</f>
        <v>80413.524999999994</v>
      </c>
    </row>
    <row r="122" spans="1:19" s="18" customFormat="1" ht="14.1" customHeight="1">
      <c r="A122" s="166"/>
      <c r="C122" s="164"/>
      <c r="D122" s="164"/>
      <c r="E122" s="164"/>
      <c r="F122" s="33"/>
      <c r="G122" s="25"/>
      <c r="H122" s="162"/>
      <c r="I122" s="162"/>
      <c r="J122" s="162"/>
      <c r="K122" s="35"/>
      <c r="L122" s="34"/>
      <c r="M122" s="34"/>
      <c r="N122" s="106"/>
    </row>
    <row r="123" spans="1:19" s="18" customFormat="1" ht="14.1" customHeight="1">
      <c r="A123" s="166"/>
      <c r="B123" s="5" t="s">
        <v>274</v>
      </c>
      <c r="C123" s="227">
        <v>1293</v>
      </c>
      <c r="D123" s="227"/>
      <c r="E123" s="227"/>
      <c r="F123" s="33" t="s">
        <v>10</v>
      </c>
      <c r="G123" s="25" t="s">
        <v>11</v>
      </c>
      <c r="H123" s="227">
        <v>4411.82</v>
      </c>
      <c r="I123" s="227"/>
      <c r="J123" s="227"/>
      <c r="K123" s="35" t="s">
        <v>29</v>
      </c>
      <c r="L123" s="34"/>
      <c r="M123" s="34" t="s">
        <v>11</v>
      </c>
      <c r="N123" s="106">
        <v>57045</v>
      </c>
      <c r="Q123" s="18">
        <f>C123*H123/100</f>
        <v>57044.832599999994</v>
      </c>
    </row>
    <row r="124" spans="1:19" s="18" customFormat="1" ht="14.1" customHeight="1">
      <c r="A124" s="158">
        <v>27</v>
      </c>
      <c r="B124" s="45" t="s">
        <v>172</v>
      </c>
      <c r="C124" s="164"/>
      <c r="D124" s="164"/>
      <c r="E124" s="164"/>
      <c r="F124" s="33"/>
      <c r="G124" s="25"/>
      <c r="H124" s="164"/>
      <c r="I124" s="164"/>
      <c r="J124" s="164"/>
      <c r="K124" s="35"/>
      <c r="L124" s="34"/>
      <c r="M124" s="34"/>
      <c r="N124" s="106"/>
    </row>
    <row r="125" spans="1:19" s="18" customFormat="1" ht="14.1" customHeight="1">
      <c r="A125" s="158"/>
      <c r="B125" s="45" t="s">
        <v>173</v>
      </c>
      <c r="C125" s="164"/>
      <c r="D125" s="164"/>
      <c r="E125" s="164"/>
      <c r="F125" s="33"/>
      <c r="G125" s="25"/>
      <c r="H125" s="164"/>
      <c r="I125" s="164"/>
      <c r="J125" s="164"/>
      <c r="K125" s="35"/>
      <c r="L125" s="34"/>
      <c r="M125" s="34"/>
      <c r="N125" s="106"/>
    </row>
    <row r="126" spans="1:19" s="18" customFormat="1" ht="14.1" customHeight="1">
      <c r="A126" s="158"/>
      <c r="B126" s="45" t="s">
        <v>174</v>
      </c>
      <c r="C126" s="164"/>
      <c r="D126" s="164"/>
      <c r="E126" s="164"/>
      <c r="F126" s="33"/>
      <c r="G126" s="25"/>
      <c r="H126" s="164"/>
      <c r="I126" s="164"/>
      <c r="J126" s="164"/>
      <c r="K126" s="35"/>
      <c r="L126" s="34"/>
      <c r="M126" s="34"/>
      <c r="N126" s="106"/>
    </row>
    <row r="127" spans="1:19" s="18" customFormat="1" ht="14.1" customHeight="1">
      <c r="A127" s="166"/>
      <c r="B127" s="41"/>
      <c r="C127" s="164"/>
      <c r="D127" s="164"/>
      <c r="E127" s="164"/>
      <c r="F127" s="33"/>
      <c r="G127" s="25"/>
      <c r="H127" s="164"/>
      <c r="I127" s="164"/>
      <c r="J127" s="164"/>
      <c r="K127" s="35"/>
      <c r="L127" s="34"/>
      <c r="M127" s="34"/>
      <c r="N127" s="106"/>
    </row>
    <row r="128" spans="1:19" s="18" customFormat="1" ht="14.1" customHeight="1">
      <c r="A128" s="166"/>
      <c r="B128" s="41"/>
      <c r="C128" s="227">
        <v>475</v>
      </c>
      <c r="D128" s="227"/>
      <c r="E128" s="227"/>
      <c r="F128" s="33" t="s">
        <v>10</v>
      </c>
      <c r="G128" s="25" t="s">
        <v>11</v>
      </c>
      <c r="H128" s="227">
        <v>307</v>
      </c>
      <c r="I128" s="227"/>
      <c r="J128" s="227"/>
      <c r="K128" s="35" t="s">
        <v>42</v>
      </c>
      <c r="L128" s="34"/>
      <c r="M128" s="34" t="s">
        <v>11</v>
      </c>
      <c r="N128" s="106">
        <v>145825</v>
      </c>
      <c r="Q128" s="18">
        <f>C128*H128</f>
        <v>145825</v>
      </c>
    </row>
    <row r="129" spans="1:17" s="18" customFormat="1" ht="14.1" customHeight="1">
      <c r="A129" s="166">
        <v>28</v>
      </c>
      <c r="B129" s="7" t="s">
        <v>46</v>
      </c>
      <c r="C129" s="7"/>
      <c r="D129" s="166"/>
      <c r="E129" s="166"/>
      <c r="F129" s="166"/>
      <c r="G129" s="166"/>
      <c r="H129" s="166"/>
      <c r="I129" s="166"/>
      <c r="J129" s="164"/>
      <c r="K129" s="35"/>
      <c r="L129" s="62"/>
      <c r="M129" s="106"/>
      <c r="N129" s="106"/>
    </row>
    <row r="130" spans="1:17" s="18" customFormat="1" ht="14.1" customHeight="1">
      <c r="A130" s="166"/>
      <c r="B130" s="7" t="s">
        <v>146</v>
      </c>
      <c r="C130" s="7"/>
      <c r="D130" s="166"/>
      <c r="E130" s="166"/>
      <c r="F130" s="166"/>
      <c r="G130" s="166"/>
      <c r="H130" s="166"/>
      <c r="I130" s="166"/>
      <c r="J130" s="164"/>
      <c r="K130" s="35"/>
      <c r="L130" s="62"/>
      <c r="M130" s="106"/>
      <c r="N130" s="106"/>
    </row>
    <row r="131" spans="1:17" s="18" customFormat="1" ht="14.1" customHeight="1">
      <c r="A131" s="166"/>
      <c r="B131" s="7"/>
      <c r="C131" s="7"/>
      <c r="D131" s="166"/>
      <c r="E131" s="166"/>
      <c r="F131" s="166"/>
      <c r="G131" s="166"/>
      <c r="H131" s="166"/>
      <c r="I131" s="166"/>
      <c r="J131" s="157" t="s">
        <v>8</v>
      </c>
      <c r="K131" s="37" t="e">
        <f>SUM(#REF!)</f>
        <v>#REF!</v>
      </c>
      <c r="L131" s="154" t="s">
        <v>9</v>
      </c>
      <c r="M131" s="106"/>
      <c r="N131" s="106"/>
    </row>
    <row r="132" spans="1:17" s="18" customFormat="1" ht="14.1" customHeight="1">
      <c r="A132" s="166"/>
      <c r="B132" s="41"/>
      <c r="C132" s="227">
        <v>2455</v>
      </c>
      <c r="D132" s="227"/>
      <c r="E132" s="227"/>
      <c r="F132" s="33" t="s">
        <v>10</v>
      </c>
      <c r="G132" s="25" t="s">
        <v>11</v>
      </c>
      <c r="H132" s="227">
        <v>1887.4</v>
      </c>
      <c r="I132" s="227"/>
      <c r="J132" s="227"/>
      <c r="K132" s="35" t="s">
        <v>29</v>
      </c>
      <c r="L132" s="34"/>
      <c r="M132" s="34" t="s">
        <v>11</v>
      </c>
      <c r="N132" s="106">
        <v>46336</v>
      </c>
      <c r="Q132" s="18">
        <f>C132*H132/100</f>
        <v>46335.67</v>
      </c>
    </row>
    <row r="133" spans="1:17" s="18" customFormat="1" ht="14.1" customHeight="1">
      <c r="A133" s="166">
        <v>29</v>
      </c>
      <c r="B133" s="146" t="s">
        <v>167</v>
      </c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45"/>
      <c r="O133" s="19"/>
      <c r="P133"/>
      <c r="Q133"/>
    </row>
    <row r="134" spans="1:17" s="18" customFormat="1" ht="14.1" customHeight="1">
      <c r="A134" s="166"/>
      <c r="B134" s="14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45"/>
      <c r="O134" s="19"/>
      <c r="P134"/>
      <c r="Q134"/>
    </row>
    <row r="135" spans="1:17" s="18" customFormat="1" ht="14.1" customHeight="1">
      <c r="A135" s="74"/>
      <c r="B135" s="166"/>
      <c r="C135" s="227">
        <v>1489</v>
      </c>
      <c r="D135" s="227"/>
      <c r="E135" s="227"/>
      <c r="F135" s="33" t="s">
        <v>10</v>
      </c>
      <c r="G135" s="25" t="s">
        <v>11</v>
      </c>
      <c r="H135" s="227">
        <v>829.95</v>
      </c>
      <c r="I135" s="227"/>
      <c r="J135" s="227"/>
      <c r="K135" s="35" t="s">
        <v>29</v>
      </c>
      <c r="L135" s="34"/>
      <c r="M135" s="34" t="s">
        <v>11</v>
      </c>
      <c r="N135" s="106">
        <v>12358</v>
      </c>
      <c r="O135"/>
      <c r="P135"/>
      <c r="Q135" s="18">
        <f>C135*H135/100</f>
        <v>12357.9555</v>
      </c>
    </row>
    <row r="136" spans="1:17" s="18" customFormat="1" ht="14.1" customHeight="1">
      <c r="A136" s="166">
        <v>30</v>
      </c>
      <c r="B136" s="146" t="s">
        <v>199</v>
      </c>
      <c r="C136" s="166"/>
      <c r="D136" s="166"/>
      <c r="E136" s="166"/>
      <c r="F136" s="166"/>
      <c r="G136" s="166"/>
      <c r="H136" s="164"/>
      <c r="I136" s="164"/>
      <c r="J136" s="164"/>
      <c r="K136" s="35"/>
      <c r="L136" s="34"/>
      <c r="M136" s="34"/>
      <c r="N136" s="106"/>
    </row>
    <row r="137" spans="1:17" s="18" customFormat="1" ht="7.5" customHeight="1">
      <c r="A137" s="74"/>
      <c r="B137" s="166"/>
      <c r="C137" s="164"/>
      <c r="D137" s="164"/>
      <c r="E137" s="164"/>
      <c r="F137" s="33"/>
      <c r="G137" s="25"/>
      <c r="H137" s="164"/>
      <c r="I137" s="164"/>
      <c r="J137" s="164"/>
      <c r="K137" s="35"/>
      <c r="L137" s="34"/>
      <c r="M137" s="34"/>
      <c r="N137" s="106"/>
    </row>
    <row r="138" spans="1:17" s="18" customFormat="1" ht="14.1" customHeight="1">
      <c r="A138" s="74"/>
      <c r="B138" s="166"/>
      <c r="C138" s="227">
        <v>504</v>
      </c>
      <c r="D138" s="227"/>
      <c r="E138" s="227"/>
      <c r="F138" s="33" t="s">
        <v>10</v>
      </c>
      <c r="G138" s="25" t="s">
        <v>11</v>
      </c>
      <c r="H138" s="227">
        <v>425.84</v>
      </c>
      <c r="I138" s="227"/>
      <c r="J138" s="227"/>
      <c r="K138" s="35" t="s">
        <v>29</v>
      </c>
      <c r="L138" s="34"/>
      <c r="M138" s="34" t="s">
        <v>11</v>
      </c>
      <c r="N138" s="106">
        <v>2146</v>
      </c>
      <c r="Q138" s="18">
        <f>C138*H138/100</f>
        <v>2146.2336</v>
      </c>
    </row>
    <row r="139" spans="1:17" s="18" customFormat="1" ht="8.25" customHeight="1">
      <c r="A139" s="74"/>
      <c r="B139" s="166"/>
      <c r="C139" s="164"/>
      <c r="D139" s="164"/>
      <c r="E139" s="164"/>
      <c r="F139" s="33"/>
      <c r="G139" s="25"/>
      <c r="H139" s="164"/>
      <c r="I139" s="164"/>
      <c r="J139" s="164"/>
      <c r="K139" s="35"/>
      <c r="L139" s="34"/>
      <c r="M139" s="34"/>
      <c r="N139" s="106"/>
    </row>
    <row r="140" spans="1:17" s="18" customFormat="1" ht="14.1" customHeight="1">
      <c r="A140" s="79">
        <v>31</v>
      </c>
      <c r="B140" s="146" t="s">
        <v>169</v>
      </c>
      <c r="C140" s="164"/>
      <c r="D140" s="164"/>
      <c r="E140" s="164"/>
      <c r="F140" s="33"/>
      <c r="G140" s="25"/>
      <c r="H140" s="164"/>
      <c r="I140" s="164"/>
      <c r="J140" s="164"/>
      <c r="K140" s="35"/>
      <c r="L140" s="34"/>
      <c r="M140" s="34"/>
      <c r="N140" s="106"/>
    </row>
    <row r="141" spans="1:17" s="18" customFormat="1" ht="14.1" customHeight="1">
      <c r="A141" s="74"/>
      <c r="B141" s="166"/>
      <c r="C141" s="164"/>
      <c r="D141" s="164"/>
      <c r="E141" s="164"/>
      <c r="F141" s="33"/>
      <c r="G141" s="25"/>
      <c r="H141" s="164"/>
      <c r="I141" s="164"/>
      <c r="J141" s="164"/>
      <c r="K141" s="35"/>
      <c r="L141" s="34"/>
      <c r="M141" s="34"/>
      <c r="N141" s="106"/>
    </row>
    <row r="142" spans="1:17" s="18" customFormat="1" ht="14.1" customHeight="1">
      <c r="A142" s="74"/>
      <c r="B142" s="166"/>
      <c r="C142" s="228">
        <v>1640</v>
      </c>
      <c r="D142" s="228"/>
      <c r="E142" s="228"/>
      <c r="F142" s="33" t="s">
        <v>10</v>
      </c>
      <c r="G142" s="25" t="s">
        <v>11</v>
      </c>
      <c r="H142" s="228">
        <v>442.75</v>
      </c>
      <c r="I142" s="228"/>
      <c r="J142" s="164"/>
      <c r="K142" s="35" t="s">
        <v>29</v>
      </c>
      <c r="L142" s="34"/>
      <c r="M142" s="34" t="s">
        <v>11</v>
      </c>
      <c r="N142" s="106">
        <v>7261</v>
      </c>
      <c r="Q142" s="18">
        <f>C142*H142/100</f>
        <v>7261.1</v>
      </c>
    </row>
    <row r="143" spans="1:17" s="18" customFormat="1" ht="14.1" customHeight="1">
      <c r="A143" s="158">
        <v>32</v>
      </c>
      <c r="B143" s="206" t="s">
        <v>316</v>
      </c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45"/>
      <c r="O143"/>
      <c r="P143"/>
      <c r="Q143"/>
    </row>
    <row r="144" spans="1:17" s="18" customFormat="1" ht="14.1" customHeight="1">
      <c r="A144" s="158"/>
      <c r="B144" s="215"/>
      <c r="C144" s="214"/>
      <c r="D144" s="214"/>
      <c r="E144" s="214"/>
      <c r="F144" s="214"/>
      <c r="G144" s="214"/>
      <c r="H144" s="214"/>
      <c r="I144" s="214"/>
      <c r="J144" s="214"/>
      <c r="K144" s="214"/>
      <c r="L144" s="214"/>
      <c r="M144" s="214"/>
      <c r="N144" s="45"/>
    </row>
    <row r="145" spans="1:17" s="18" customFormat="1" ht="14.1" customHeight="1">
      <c r="A145" s="45"/>
      <c r="B145" s="166"/>
      <c r="C145" s="228">
        <v>1640</v>
      </c>
      <c r="D145" s="228"/>
      <c r="E145" s="228"/>
      <c r="F145" s="33" t="s">
        <v>10</v>
      </c>
      <c r="G145" s="25" t="s">
        <v>11</v>
      </c>
      <c r="H145" s="228">
        <v>1079.6500000000001</v>
      </c>
      <c r="I145" s="228"/>
      <c r="J145" s="164"/>
      <c r="K145" s="35" t="s">
        <v>29</v>
      </c>
      <c r="L145" s="34"/>
      <c r="M145" s="34" t="s">
        <v>11</v>
      </c>
      <c r="N145" s="106">
        <v>17706</v>
      </c>
      <c r="Q145" s="18">
        <f>C145*H145/100</f>
        <v>17706.260000000002</v>
      </c>
    </row>
    <row r="146" spans="1:17" s="18" customFormat="1" ht="14.1" customHeight="1">
      <c r="A146" s="79">
        <v>33</v>
      </c>
      <c r="B146" s="206" t="s">
        <v>317</v>
      </c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1:17" s="18" customFormat="1" ht="9" customHeigh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1:17" s="18" customFormat="1" ht="7.5" customHeight="1">
      <c r="A148" s="45"/>
      <c r="B148" s="155"/>
      <c r="C148" s="155"/>
      <c r="D148" s="155"/>
      <c r="E148" s="156"/>
      <c r="F148" s="155"/>
      <c r="G148" s="155"/>
      <c r="H148" s="155"/>
      <c r="I148" s="155"/>
      <c r="J148" s="155"/>
      <c r="K148" s="35"/>
      <c r="L148" s="155"/>
      <c r="M148" s="34"/>
      <c r="N148" s="106"/>
      <c r="O148" s="19"/>
    </row>
    <row r="149" spans="1:17" s="18" customFormat="1" ht="14.1" customHeight="1">
      <c r="A149" s="45"/>
      <c r="B149" s="166"/>
      <c r="C149" s="227">
        <v>4490</v>
      </c>
      <c r="D149" s="227"/>
      <c r="E149" s="227"/>
      <c r="F149" s="33" t="s">
        <v>10</v>
      </c>
      <c r="G149" s="25" t="s">
        <v>11</v>
      </c>
      <c r="H149" s="227">
        <v>1043.9000000000001</v>
      </c>
      <c r="I149" s="227"/>
      <c r="J149" s="227"/>
      <c r="K149" s="35" t="s">
        <v>29</v>
      </c>
      <c r="L149" s="34"/>
      <c r="M149" s="34" t="s">
        <v>11</v>
      </c>
      <c r="N149" s="106">
        <v>46871</v>
      </c>
      <c r="Q149" s="18">
        <f>C149*H149/100</f>
        <v>46871.11</v>
      </c>
    </row>
    <row r="150" spans="1:17" s="18" customFormat="1" ht="14.1" customHeight="1">
      <c r="A150" s="166">
        <v>34</v>
      </c>
      <c r="B150" s="206" t="s">
        <v>318</v>
      </c>
      <c r="C150" s="166"/>
      <c r="D150" s="166"/>
      <c r="E150" s="166"/>
      <c r="F150" s="166"/>
      <c r="G150" s="166"/>
      <c r="H150" s="166"/>
      <c r="I150" s="166"/>
      <c r="J150" s="166"/>
      <c r="K150" s="162"/>
      <c r="L150" s="166"/>
      <c r="M150" s="166"/>
      <c r="N150" s="45"/>
    </row>
    <row r="151" spans="1:17" s="18" customFormat="1" ht="14.1" customHeight="1">
      <c r="A151" s="166"/>
      <c r="B151" s="146"/>
      <c r="C151" s="166"/>
      <c r="D151" s="166"/>
      <c r="E151" s="166"/>
      <c r="F151" s="166"/>
      <c r="G151" s="166"/>
      <c r="H151" s="166"/>
      <c r="I151" s="166"/>
      <c r="J151" s="166"/>
      <c r="K151" s="162"/>
      <c r="L151" s="166"/>
      <c r="M151" s="166"/>
      <c r="N151" s="45"/>
    </row>
    <row r="152" spans="1:17" s="18" customFormat="1" ht="14.1" customHeight="1">
      <c r="A152" s="45"/>
      <c r="B152" s="166"/>
      <c r="C152" s="228">
        <v>4253</v>
      </c>
      <c r="D152" s="228"/>
      <c r="E152" s="228"/>
      <c r="F152" s="33" t="s">
        <v>10</v>
      </c>
      <c r="G152" s="25" t="s">
        <v>11</v>
      </c>
      <c r="H152" s="228">
        <v>859.9</v>
      </c>
      <c r="I152" s="228"/>
      <c r="J152" s="164"/>
      <c r="K152" s="35" t="s">
        <v>29</v>
      </c>
      <c r="L152" s="34"/>
      <c r="M152" s="34" t="s">
        <v>11</v>
      </c>
      <c r="N152" s="106">
        <v>36572</v>
      </c>
      <c r="Q152" s="18">
        <f>C152*H152/100</f>
        <v>36571.546999999999</v>
      </c>
    </row>
    <row r="153" spans="1:17" s="18" customFormat="1" ht="14.1" customHeight="1">
      <c r="A153" s="77">
        <v>35</v>
      </c>
      <c r="B153" s="56" t="s">
        <v>47</v>
      </c>
      <c r="C153" s="56"/>
      <c r="D153" s="56"/>
      <c r="E153" s="166"/>
      <c r="F153" s="166"/>
      <c r="G153" s="166"/>
      <c r="H153" s="166"/>
      <c r="I153" s="166"/>
      <c r="J153" s="166"/>
      <c r="K153" s="166"/>
      <c r="L153" s="166"/>
      <c r="M153" s="166"/>
      <c r="N153" s="45"/>
    </row>
    <row r="154" spans="1:17" s="18" customFormat="1" ht="14.1" customHeight="1">
      <c r="A154" s="77"/>
      <c r="B154" s="56" t="s">
        <v>319</v>
      </c>
      <c r="C154" s="56"/>
      <c r="D154" s="56"/>
      <c r="E154" s="166"/>
      <c r="F154" s="166"/>
      <c r="G154" s="166"/>
      <c r="H154" s="166"/>
      <c r="I154" s="166"/>
      <c r="J154" s="166"/>
      <c r="K154" s="166"/>
      <c r="L154" s="166"/>
      <c r="M154" s="166"/>
      <c r="N154" s="45"/>
    </row>
    <row r="155" spans="1:17" s="18" customFormat="1" ht="14.1" customHeight="1">
      <c r="A155" s="74"/>
      <c r="B155" s="146"/>
      <c r="C155" s="166"/>
      <c r="D155" s="166"/>
      <c r="E155" s="166"/>
      <c r="F155" s="166"/>
      <c r="G155" s="166"/>
      <c r="H155" s="166"/>
      <c r="I155" s="166"/>
      <c r="J155" s="28"/>
      <c r="K155" s="42"/>
      <c r="L155" s="163"/>
      <c r="M155" s="166"/>
      <c r="N155" s="45"/>
    </row>
    <row r="156" spans="1:17" s="18" customFormat="1" ht="14.1" customHeight="1">
      <c r="A156" s="74"/>
      <c r="B156" s="52" t="s">
        <v>48</v>
      </c>
      <c r="C156" s="228">
        <v>80</v>
      </c>
      <c r="D156" s="228"/>
      <c r="E156" s="228"/>
      <c r="F156" s="33" t="s">
        <v>10</v>
      </c>
      <c r="G156" s="25" t="s">
        <v>11</v>
      </c>
      <c r="H156" s="228">
        <v>1160.06</v>
      </c>
      <c r="I156" s="228"/>
      <c r="J156" s="164"/>
      <c r="K156" s="35" t="s">
        <v>29</v>
      </c>
      <c r="L156" s="34"/>
      <c r="M156" s="34" t="s">
        <v>11</v>
      </c>
      <c r="N156" s="106">
        <v>928</v>
      </c>
      <c r="Q156" s="18">
        <f>C156*H156/100</f>
        <v>928.04799999999989</v>
      </c>
    </row>
    <row r="157" spans="1:17" s="18" customFormat="1" ht="14.1" customHeight="1">
      <c r="A157" s="163">
        <v>36</v>
      </c>
      <c r="B157" s="10" t="s">
        <v>49</v>
      </c>
      <c r="C157" s="162"/>
      <c r="D157" s="162"/>
      <c r="E157" s="162"/>
      <c r="F157" s="33"/>
      <c r="G157" s="25"/>
      <c r="H157" s="162"/>
      <c r="I157" s="162"/>
      <c r="J157" s="164"/>
      <c r="K157" s="35"/>
      <c r="L157" s="34"/>
      <c r="M157" s="34"/>
      <c r="N157" s="106"/>
    </row>
    <row r="158" spans="1:17" s="18" customFormat="1" ht="14.1" customHeight="1">
      <c r="A158" s="45"/>
      <c r="B158" s="10" t="s">
        <v>50</v>
      </c>
      <c r="C158" s="162"/>
      <c r="D158" s="162"/>
      <c r="E158" s="162"/>
      <c r="F158" s="33"/>
      <c r="G158" s="25"/>
      <c r="H158" s="162"/>
      <c r="I158" s="162"/>
      <c r="J158" s="164"/>
      <c r="K158" s="35"/>
      <c r="L158" s="34"/>
      <c r="M158" s="34"/>
      <c r="N158" s="106"/>
    </row>
    <row r="159" spans="1:17" s="18" customFormat="1" ht="14.1" customHeight="1">
      <c r="A159" s="29"/>
      <c r="B159" s="10" t="s">
        <v>320</v>
      </c>
      <c r="C159" s="162"/>
      <c r="D159" s="162"/>
      <c r="E159" s="162"/>
      <c r="F159" s="33"/>
      <c r="G159" s="25"/>
      <c r="H159" s="162"/>
      <c r="I159" s="162"/>
      <c r="J159" s="164"/>
      <c r="K159" s="35"/>
      <c r="L159" s="34"/>
      <c r="M159" s="34"/>
      <c r="N159" s="106"/>
    </row>
    <row r="160" spans="1:17" s="18" customFormat="1" ht="14.1" customHeight="1">
      <c r="A160" s="29"/>
      <c r="C160" s="162"/>
      <c r="D160" s="162"/>
      <c r="E160" s="162"/>
      <c r="F160" s="33"/>
      <c r="G160" s="25"/>
      <c r="H160" s="162"/>
      <c r="I160" s="162"/>
      <c r="J160" s="164"/>
      <c r="K160" s="35"/>
      <c r="L160" s="34"/>
      <c r="M160" s="34"/>
      <c r="N160" s="106"/>
    </row>
    <row r="161" spans="1:17" s="18" customFormat="1" ht="14.1" customHeight="1">
      <c r="A161" s="45"/>
      <c r="B161" s="100" t="s">
        <v>200</v>
      </c>
      <c r="C161" s="228">
        <v>96</v>
      </c>
      <c r="D161" s="228"/>
      <c r="E161" s="228"/>
      <c r="F161" s="33" t="s">
        <v>10</v>
      </c>
      <c r="G161" s="25" t="s">
        <v>11</v>
      </c>
      <c r="H161" s="228">
        <v>1270.83</v>
      </c>
      <c r="I161" s="228"/>
      <c r="J161" s="164"/>
      <c r="K161" s="35" t="s">
        <v>29</v>
      </c>
      <c r="L161" s="34"/>
      <c r="M161" s="34" t="s">
        <v>11</v>
      </c>
      <c r="N161" s="106">
        <v>1220</v>
      </c>
      <c r="Q161" s="18">
        <f>C161*H161/100</f>
        <v>1219.9967999999999</v>
      </c>
    </row>
    <row r="162" spans="1:17" s="18" customFormat="1" ht="14.1" customHeight="1">
      <c r="A162" s="45"/>
      <c r="C162" s="162"/>
      <c r="D162" s="162"/>
      <c r="E162" s="162"/>
      <c r="F162" s="33"/>
      <c r="G162" s="25"/>
      <c r="H162" s="162"/>
      <c r="I162" s="162"/>
      <c r="J162" s="164"/>
      <c r="K162" s="35"/>
      <c r="L162" s="34"/>
      <c r="M162" s="34"/>
      <c r="N162" s="106"/>
    </row>
    <row r="163" spans="1:17" s="18" customFormat="1" ht="14.1" customHeight="1">
      <c r="A163" s="45"/>
      <c r="B163" s="100" t="s">
        <v>201</v>
      </c>
      <c r="C163" s="228">
        <v>27</v>
      </c>
      <c r="D163" s="228"/>
      <c r="E163" s="228"/>
      <c r="F163" s="33" t="s">
        <v>10</v>
      </c>
      <c r="G163" s="25" t="s">
        <v>11</v>
      </c>
      <c r="H163" s="228">
        <v>674.6</v>
      </c>
      <c r="I163" s="228"/>
      <c r="J163" s="164"/>
      <c r="K163" s="35" t="s">
        <v>29</v>
      </c>
      <c r="L163" s="34"/>
      <c r="M163" s="34" t="s">
        <v>11</v>
      </c>
      <c r="N163" s="106">
        <v>182</v>
      </c>
      <c r="Q163" s="18">
        <f>C163*H163/100</f>
        <v>182.142</v>
      </c>
    </row>
    <row r="164" spans="1:17" s="18" customFormat="1" ht="14.1" customHeight="1">
      <c r="A164" s="45"/>
      <c r="B164" s="76"/>
      <c r="C164" s="196"/>
      <c r="D164" s="196"/>
      <c r="E164" s="196"/>
      <c r="F164" s="33"/>
      <c r="G164" s="25"/>
      <c r="H164" s="196"/>
      <c r="I164" s="196"/>
      <c r="J164" s="195"/>
      <c r="K164" s="35"/>
      <c r="L164" s="34"/>
      <c r="M164" s="34"/>
      <c r="N164" s="106"/>
    </row>
    <row r="165" spans="1:17" s="18" customFormat="1" ht="14.1" customHeight="1">
      <c r="A165" s="45"/>
      <c r="B165" s="76"/>
      <c r="C165" s="209"/>
      <c r="D165" s="209"/>
      <c r="E165" s="209"/>
      <c r="F165" s="33"/>
      <c r="G165" s="25"/>
      <c r="H165" s="209"/>
      <c r="I165" s="209"/>
      <c r="J165" s="211"/>
      <c r="K165" s="35"/>
      <c r="L165" s="34"/>
      <c r="M165" s="34"/>
      <c r="N165" s="106"/>
    </row>
    <row r="166" spans="1:17" s="18" customFormat="1" ht="14.1" customHeight="1">
      <c r="A166" s="45"/>
      <c r="B166" s="76"/>
      <c r="C166" s="209"/>
      <c r="D166" s="209"/>
      <c r="E166" s="209"/>
      <c r="F166" s="33"/>
      <c r="G166" s="25"/>
      <c r="H166" s="209"/>
      <c r="I166" s="209"/>
      <c r="J166" s="211"/>
      <c r="K166" s="35"/>
      <c r="L166" s="34"/>
      <c r="M166" s="34"/>
      <c r="N166" s="106"/>
    </row>
    <row r="167" spans="1:17" s="18" customFormat="1" ht="14.1" customHeight="1">
      <c r="A167" s="45"/>
      <c r="B167" s="76"/>
      <c r="C167" s="209"/>
      <c r="D167" s="209"/>
      <c r="E167" s="209"/>
      <c r="F167" s="33"/>
      <c r="G167" s="25"/>
      <c r="H167" s="209"/>
      <c r="I167" s="209"/>
      <c r="J167" s="211"/>
      <c r="K167" s="35"/>
      <c r="L167" s="34"/>
      <c r="M167" s="34"/>
      <c r="N167" s="106"/>
    </row>
    <row r="168" spans="1:17" s="18" customFormat="1" ht="14.1" customHeight="1">
      <c r="A168" s="158">
        <v>37</v>
      </c>
      <c r="B168" s="76" t="s">
        <v>207</v>
      </c>
      <c r="C168" s="162"/>
      <c r="D168" s="162"/>
      <c r="E168" s="162"/>
      <c r="F168" s="33"/>
      <c r="G168" s="25"/>
      <c r="H168" s="162"/>
      <c r="I168" s="162"/>
      <c r="J168" s="164"/>
      <c r="K168" s="35"/>
      <c r="L168" s="34"/>
      <c r="M168" s="34"/>
      <c r="N168" s="106"/>
    </row>
    <row r="169" spans="1:17" s="18" customFormat="1" ht="14.1" customHeight="1">
      <c r="A169" s="158"/>
      <c r="B169" s="76" t="s">
        <v>208</v>
      </c>
      <c r="C169" s="162"/>
      <c r="D169" s="162"/>
      <c r="E169" s="162"/>
      <c r="F169" s="33"/>
      <c r="G169" s="25"/>
      <c r="H169" s="162"/>
      <c r="I169" s="162"/>
      <c r="J169" s="164"/>
      <c r="K169" s="35"/>
      <c r="L169" s="34"/>
      <c r="M169" s="34"/>
      <c r="N169" s="106"/>
    </row>
    <row r="170" spans="1:17" s="18" customFormat="1" ht="14.1" customHeight="1">
      <c r="A170" s="158"/>
      <c r="B170" s="76" t="s">
        <v>209</v>
      </c>
      <c r="C170" s="162"/>
      <c r="D170" s="162"/>
      <c r="E170" s="162"/>
      <c r="F170" s="33"/>
      <c r="G170" s="25"/>
      <c r="H170" s="162"/>
      <c r="I170" s="162"/>
      <c r="J170" s="164"/>
      <c r="K170" s="35"/>
      <c r="L170" s="34"/>
      <c r="M170" s="34"/>
      <c r="N170" s="106"/>
    </row>
    <row r="171" spans="1:17" s="18" customFormat="1" ht="14.1" customHeight="1">
      <c r="A171" s="158"/>
      <c r="B171" s="76" t="s">
        <v>210</v>
      </c>
      <c r="C171" s="162"/>
      <c r="D171" s="162"/>
      <c r="E171" s="162"/>
      <c r="F171" s="33"/>
      <c r="G171" s="25"/>
      <c r="H171" s="162"/>
      <c r="I171" s="162"/>
      <c r="J171" s="164"/>
      <c r="K171" s="35"/>
      <c r="L171" s="34"/>
      <c r="M171" s="34"/>
      <c r="N171" s="106"/>
    </row>
    <row r="172" spans="1:17" s="18" customFormat="1" ht="14.1" customHeight="1">
      <c r="A172" s="158"/>
      <c r="B172" s="76" t="s">
        <v>211</v>
      </c>
      <c r="C172" s="162"/>
      <c r="D172" s="162"/>
      <c r="E172" s="162"/>
      <c r="F172" s="33"/>
      <c r="G172" s="25"/>
      <c r="H172" s="162"/>
      <c r="I172" s="162"/>
      <c r="J172" s="164"/>
      <c r="K172" s="35"/>
      <c r="L172" s="34"/>
      <c r="M172" s="34"/>
      <c r="N172" s="106"/>
    </row>
    <row r="173" spans="1:17" s="18" customFormat="1" ht="14.1" customHeight="1">
      <c r="A173" s="158"/>
      <c r="B173" s="76" t="s">
        <v>212</v>
      </c>
      <c r="C173" s="162"/>
      <c r="D173" s="162"/>
      <c r="E173" s="162"/>
      <c r="F173" s="33"/>
      <c r="G173" s="25"/>
      <c r="H173" s="162"/>
      <c r="I173" s="162"/>
      <c r="J173" s="164"/>
      <c r="K173" s="35"/>
      <c r="L173" s="34"/>
      <c r="M173" s="34"/>
      <c r="N173" s="106"/>
    </row>
    <row r="174" spans="1:17" s="18" customFormat="1" ht="14.1" customHeight="1">
      <c r="A174" s="158"/>
      <c r="B174" s="76"/>
      <c r="C174" s="162"/>
      <c r="D174" s="162"/>
      <c r="E174" s="162"/>
      <c r="F174" s="33"/>
      <c r="G174" s="25"/>
      <c r="H174" s="162"/>
      <c r="I174" s="162"/>
      <c r="J174" s="164"/>
      <c r="K174" s="35"/>
      <c r="L174" s="34"/>
      <c r="M174" s="34"/>
      <c r="N174" s="106"/>
    </row>
    <row r="175" spans="1:17" s="18" customFormat="1" ht="14.1" customHeight="1">
      <c r="A175" s="158"/>
      <c r="B175" s="76"/>
      <c r="C175" s="228">
        <v>84</v>
      </c>
      <c r="D175" s="228"/>
      <c r="E175" s="228"/>
      <c r="F175" s="33" t="s">
        <v>10</v>
      </c>
      <c r="G175" s="25" t="s">
        <v>11</v>
      </c>
      <c r="H175" s="228">
        <v>30509.77</v>
      </c>
      <c r="I175" s="228"/>
      <c r="J175" s="164"/>
      <c r="K175" s="35" t="s">
        <v>29</v>
      </c>
      <c r="L175" s="34"/>
      <c r="M175" s="34" t="s">
        <v>11</v>
      </c>
      <c r="N175" s="106">
        <v>25628</v>
      </c>
      <c r="Q175" s="18">
        <f>C175*H175/100</f>
        <v>25628.2068</v>
      </c>
    </row>
    <row r="176" spans="1:17" s="18" customFormat="1" ht="14.1" customHeight="1">
      <c r="A176" s="158">
        <v>38</v>
      </c>
      <c r="B176" s="17" t="s">
        <v>56</v>
      </c>
      <c r="C176" s="162"/>
      <c r="D176" s="162"/>
      <c r="E176" s="162"/>
      <c r="F176" s="33"/>
      <c r="G176" s="25"/>
      <c r="H176" s="162"/>
      <c r="I176" s="162"/>
      <c r="J176" s="164"/>
      <c r="K176" s="35"/>
      <c r="L176" s="34"/>
      <c r="M176" s="34"/>
      <c r="N176" s="106"/>
    </row>
    <row r="177" spans="1:17" s="18" customFormat="1" ht="14.1" customHeight="1">
      <c r="A177" s="45"/>
      <c r="B177" s="17" t="s">
        <v>57</v>
      </c>
      <c r="C177" s="162"/>
      <c r="D177" s="162"/>
      <c r="E177" s="162"/>
      <c r="F177" s="33"/>
      <c r="G177" s="25"/>
      <c r="H177" s="162"/>
      <c r="I177" s="162"/>
      <c r="J177" s="164"/>
      <c r="K177" s="35"/>
      <c r="L177" s="34"/>
      <c r="M177" s="34"/>
      <c r="N177" s="106"/>
    </row>
    <row r="178" spans="1:17" s="18" customFormat="1" ht="14.1" customHeight="1">
      <c r="A178" s="45"/>
      <c r="B178" s="17" t="s">
        <v>202</v>
      </c>
      <c r="C178" s="162"/>
      <c r="D178" s="162"/>
      <c r="E178" s="162"/>
      <c r="F178" s="33"/>
      <c r="G178" s="25"/>
      <c r="H178" s="162"/>
      <c r="I178" s="162"/>
      <c r="J178" s="164"/>
      <c r="K178" s="35"/>
      <c r="L178" s="34"/>
      <c r="M178" s="34"/>
      <c r="N178" s="106"/>
    </row>
    <row r="179" spans="1:17" s="18" customFormat="1" ht="14.1" customHeight="1">
      <c r="A179" s="45"/>
      <c r="B179" s="180"/>
      <c r="C179" s="228">
        <v>75</v>
      </c>
      <c r="D179" s="228"/>
      <c r="E179" s="228"/>
      <c r="F179" s="33" t="s">
        <v>10</v>
      </c>
      <c r="G179" s="25" t="s">
        <v>11</v>
      </c>
      <c r="H179" s="228">
        <v>27678.86</v>
      </c>
      <c r="I179" s="228"/>
      <c r="J179" s="164"/>
      <c r="K179" s="35" t="s">
        <v>29</v>
      </c>
      <c r="L179" s="34"/>
      <c r="M179" s="34" t="s">
        <v>11</v>
      </c>
      <c r="N179" s="106">
        <v>20759</v>
      </c>
      <c r="Q179" s="18">
        <f>C179*H179/100</f>
        <v>20759.145</v>
      </c>
    </row>
    <row r="180" spans="1:17" s="18" customFormat="1" ht="14.1" customHeight="1">
      <c r="A180" s="45"/>
      <c r="B180" s="180"/>
      <c r="C180" s="132"/>
      <c r="D180" s="162"/>
      <c r="E180" s="162"/>
      <c r="F180" s="33"/>
      <c r="G180" s="25"/>
      <c r="H180" s="162"/>
      <c r="I180" s="162"/>
      <c r="J180" s="164"/>
      <c r="K180" s="35"/>
      <c r="L180" s="34"/>
      <c r="M180" s="34"/>
      <c r="N180" s="106"/>
    </row>
    <row r="181" spans="1:17" s="18" customFormat="1" ht="14.1" customHeight="1">
      <c r="A181" s="158">
        <v>39</v>
      </c>
      <c r="B181" s="17" t="s">
        <v>58</v>
      </c>
      <c r="C181" s="132"/>
      <c r="D181" s="162"/>
      <c r="E181" s="162"/>
      <c r="F181" s="33"/>
      <c r="G181" s="25"/>
      <c r="H181" s="162"/>
      <c r="I181" s="162"/>
      <c r="J181" s="164"/>
      <c r="K181" s="35"/>
      <c r="L181" s="34"/>
      <c r="M181" s="34"/>
      <c r="N181" s="106"/>
    </row>
    <row r="182" spans="1:17" s="18" customFormat="1" ht="14.1" customHeight="1">
      <c r="A182" s="45"/>
      <c r="B182" s="17" t="s">
        <v>59</v>
      </c>
      <c r="C182" s="132"/>
      <c r="D182" s="162"/>
      <c r="E182" s="162"/>
      <c r="F182" s="33"/>
      <c r="G182" s="25"/>
      <c r="H182" s="162"/>
      <c r="I182" s="162"/>
      <c r="J182" s="164"/>
      <c r="K182" s="35"/>
      <c r="L182" s="34"/>
      <c r="M182" s="34"/>
      <c r="N182" s="106"/>
    </row>
    <row r="183" spans="1:17" s="18" customFormat="1" ht="14.1" customHeight="1">
      <c r="A183" s="45"/>
      <c r="B183" s="17" t="s">
        <v>203</v>
      </c>
      <c r="C183" s="132"/>
      <c r="D183" s="162"/>
      <c r="E183" s="162"/>
      <c r="F183" s="33"/>
      <c r="G183" s="25"/>
      <c r="H183" s="162"/>
      <c r="I183" s="162"/>
      <c r="J183" s="164"/>
      <c r="K183" s="35"/>
      <c r="L183" s="34"/>
      <c r="M183" s="34"/>
      <c r="N183" s="106"/>
    </row>
    <row r="184" spans="1:17" s="18" customFormat="1" ht="14.1" customHeight="1">
      <c r="A184" s="45"/>
      <c r="B184" s="76"/>
      <c r="C184" s="132"/>
      <c r="D184" s="162"/>
      <c r="E184" s="162"/>
      <c r="F184" s="33"/>
      <c r="G184" s="25"/>
      <c r="H184" s="162"/>
      <c r="I184" s="162"/>
      <c r="J184" s="164"/>
      <c r="K184" s="35"/>
      <c r="L184" s="34"/>
      <c r="M184" s="34"/>
      <c r="N184" s="106"/>
    </row>
    <row r="185" spans="1:17" s="18" customFormat="1" ht="14.1" customHeight="1">
      <c r="A185" s="45"/>
      <c r="B185" s="180"/>
      <c r="C185" s="228">
        <v>171</v>
      </c>
      <c r="D185" s="228"/>
      <c r="E185" s="228"/>
      <c r="F185" s="33" t="s">
        <v>10</v>
      </c>
      <c r="G185" s="25" t="s">
        <v>11</v>
      </c>
      <c r="H185" s="228">
        <v>28253</v>
      </c>
      <c r="I185" s="228"/>
      <c r="J185" s="164"/>
      <c r="K185" s="35" t="s">
        <v>29</v>
      </c>
      <c r="L185" s="34"/>
      <c r="M185" s="34" t="s">
        <v>11</v>
      </c>
      <c r="N185" s="106">
        <v>48313</v>
      </c>
      <c r="Q185" s="18">
        <f>C185*H185/100</f>
        <v>48312.63</v>
      </c>
    </row>
    <row r="186" spans="1:17" s="18" customFormat="1" ht="14.1" customHeight="1">
      <c r="A186" s="74"/>
      <c r="B186" s="9"/>
      <c r="C186" s="162"/>
      <c r="D186" s="162"/>
      <c r="E186" s="162"/>
      <c r="F186" s="33"/>
      <c r="G186" s="25"/>
      <c r="H186" s="162"/>
      <c r="I186" s="162"/>
      <c r="J186" s="164"/>
      <c r="K186" s="35"/>
      <c r="L186" s="34"/>
      <c r="M186" s="84"/>
      <c r="N186" s="85"/>
    </row>
    <row r="187" spans="1:17" s="18" customFormat="1" ht="14.1" customHeight="1">
      <c r="A187" s="166"/>
      <c r="B187" s="41"/>
      <c r="C187" s="165"/>
      <c r="D187" s="165"/>
      <c r="E187" s="165"/>
      <c r="F187" s="33"/>
      <c r="G187" s="25"/>
      <c r="H187" s="164"/>
      <c r="I187" s="164"/>
      <c r="J187" s="164"/>
      <c r="K187" s="35"/>
      <c r="L187" s="34"/>
      <c r="M187" s="34"/>
      <c r="N187" s="106"/>
    </row>
    <row r="188" spans="1:17" s="18" customFormat="1" ht="14.1" customHeight="1">
      <c r="A188" s="166"/>
      <c r="B188" s="41"/>
      <c r="C188" s="165"/>
      <c r="D188" s="165"/>
      <c r="E188" s="165"/>
      <c r="F188" s="33"/>
      <c r="G188" s="25"/>
      <c r="H188" s="164"/>
      <c r="I188" s="164"/>
      <c r="J188" s="164"/>
      <c r="K188" s="230" t="s">
        <v>52</v>
      </c>
      <c r="L188" s="230"/>
      <c r="M188" s="34" t="s">
        <v>11</v>
      </c>
      <c r="N188" s="106">
        <f>SUM(N12:N185)</f>
        <v>1989844</v>
      </c>
    </row>
    <row r="189" spans="1:17" s="18" customFormat="1" ht="14.1" customHeight="1">
      <c r="A189" s="166"/>
      <c r="B189" s="41"/>
      <c r="C189" s="165"/>
      <c r="D189" s="165"/>
      <c r="E189" s="165"/>
      <c r="F189" s="33"/>
      <c r="G189" s="166"/>
      <c r="H189" s="166"/>
      <c r="I189" s="166"/>
      <c r="J189" s="166"/>
      <c r="K189" s="166"/>
      <c r="L189" s="166"/>
      <c r="M189" s="34"/>
      <c r="N189" s="106"/>
    </row>
    <row r="190" spans="1:17" s="18" customFormat="1" ht="39.75" customHeight="1">
      <c r="A190" s="198"/>
      <c r="B190" s="264" t="s">
        <v>322</v>
      </c>
      <c r="C190" s="197"/>
      <c r="D190" s="197"/>
      <c r="E190" s="197"/>
      <c r="F190" s="33"/>
      <c r="G190" s="263" t="s">
        <v>323</v>
      </c>
      <c r="H190" s="263"/>
      <c r="I190" s="263"/>
      <c r="J190" s="263"/>
      <c r="K190" s="263"/>
      <c r="L190" s="198"/>
      <c r="M190" s="34"/>
      <c r="N190" s="106"/>
    </row>
    <row r="191" spans="1:17" s="18" customFormat="1" ht="14.1" customHeight="1">
      <c r="A191" s="198"/>
      <c r="B191" s="41"/>
      <c r="C191" s="197"/>
      <c r="D191" s="197"/>
      <c r="E191" s="197"/>
      <c r="F191" s="33"/>
      <c r="G191" s="198"/>
      <c r="H191" s="198"/>
      <c r="I191" s="198"/>
      <c r="J191" s="198"/>
      <c r="K191" s="198"/>
      <c r="L191" s="198"/>
      <c r="M191" s="34"/>
      <c r="N191" s="106"/>
    </row>
    <row r="192" spans="1:17" s="18" customFormat="1" ht="14.1" customHeight="1">
      <c r="A192" s="198"/>
      <c r="B192" s="41"/>
      <c r="C192" s="197"/>
      <c r="D192" s="197"/>
      <c r="E192" s="197"/>
      <c r="F192" s="33"/>
      <c r="G192" s="198"/>
      <c r="H192" s="198"/>
      <c r="I192" s="198"/>
      <c r="J192" s="198"/>
      <c r="K192" s="198"/>
      <c r="L192" s="198"/>
      <c r="M192" s="34"/>
      <c r="N192" s="106"/>
    </row>
    <row r="193" spans="1:14" s="18" customFormat="1" ht="14.1" customHeight="1">
      <c r="A193" s="214"/>
      <c r="B193" s="41"/>
      <c r="C193" s="212"/>
      <c r="D193" s="212"/>
      <c r="E193" s="212"/>
      <c r="F193" s="33"/>
      <c r="G193" s="214"/>
      <c r="H193" s="214"/>
      <c r="I193" s="214"/>
      <c r="J193" s="214"/>
      <c r="K193" s="214"/>
      <c r="L193" s="214"/>
      <c r="M193" s="34"/>
      <c r="N193" s="106"/>
    </row>
    <row r="194" spans="1:14" s="18" customFormat="1" ht="14.1" customHeight="1">
      <c r="A194" s="214"/>
      <c r="B194" s="41"/>
      <c r="C194" s="212"/>
      <c r="D194" s="212"/>
      <c r="E194" s="212"/>
      <c r="F194" s="33"/>
      <c r="G194" s="214"/>
      <c r="H194" s="214"/>
      <c r="I194" s="214"/>
      <c r="J194" s="214"/>
      <c r="K194" s="214"/>
      <c r="L194" s="214"/>
      <c r="M194" s="34"/>
      <c r="N194" s="106"/>
    </row>
    <row r="195" spans="1:14" s="18" customFormat="1" ht="14.1" customHeight="1">
      <c r="A195" s="214"/>
      <c r="B195" s="41"/>
      <c r="C195" s="212"/>
      <c r="D195" s="212"/>
      <c r="E195" s="212"/>
      <c r="F195" s="33"/>
      <c r="G195" s="214"/>
      <c r="H195" s="214"/>
      <c r="I195" s="214"/>
      <c r="J195" s="214"/>
      <c r="K195" s="214"/>
      <c r="L195" s="214"/>
      <c r="M195" s="34"/>
      <c r="N195" s="106"/>
    </row>
    <row r="196" spans="1:14" s="18" customFormat="1" ht="14.1" customHeight="1">
      <c r="A196" s="214"/>
      <c r="B196" s="41"/>
      <c r="C196" s="212"/>
      <c r="D196" s="212"/>
      <c r="E196" s="212"/>
      <c r="F196" s="33"/>
      <c r="G196" s="214"/>
      <c r="H196" s="214"/>
      <c r="I196" s="214"/>
      <c r="J196" s="214"/>
      <c r="K196" s="214"/>
      <c r="L196" s="214"/>
      <c r="M196" s="34"/>
      <c r="N196" s="106"/>
    </row>
    <row r="197" spans="1:14" s="18" customFormat="1" ht="14.1" customHeight="1">
      <c r="A197" s="214"/>
      <c r="B197" s="41"/>
      <c r="C197" s="212"/>
      <c r="D197" s="212"/>
      <c r="E197" s="212"/>
      <c r="F197" s="33"/>
      <c r="G197" s="214"/>
      <c r="H197" s="214"/>
      <c r="I197" s="214"/>
      <c r="J197" s="214"/>
      <c r="K197" s="214"/>
      <c r="L197" s="214"/>
      <c r="M197" s="34"/>
      <c r="N197" s="106"/>
    </row>
    <row r="198" spans="1:14" s="18" customFormat="1" ht="14.1" customHeight="1">
      <c r="A198" s="214"/>
      <c r="B198" s="41"/>
      <c r="C198" s="212"/>
      <c r="D198" s="212"/>
      <c r="E198" s="212"/>
      <c r="F198" s="33"/>
      <c r="G198" s="214"/>
      <c r="H198" s="214"/>
      <c r="I198" s="214"/>
      <c r="J198" s="214"/>
      <c r="K198" s="214"/>
      <c r="L198" s="214"/>
      <c r="M198" s="34"/>
      <c r="N198" s="106"/>
    </row>
    <row r="199" spans="1:14" s="18" customFormat="1" ht="14.1" customHeight="1">
      <c r="A199" s="214"/>
      <c r="B199" s="41"/>
      <c r="C199" s="212"/>
      <c r="D199" s="212"/>
      <c r="E199" s="212"/>
      <c r="F199" s="33"/>
      <c r="G199" s="214"/>
      <c r="H199" s="214"/>
      <c r="I199" s="214"/>
      <c r="J199" s="214"/>
      <c r="K199" s="214"/>
      <c r="L199" s="214"/>
      <c r="M199" s="34"/>
      <c r="N199" s="106"/>
    </row>
    <row r="200" spans="1:14" s="18" customFormat="1" ht="14.1" customHeight="1">
      <c r="A200" s="214"/>
      <c r="B200" s="41"/>
      <c r="C200" s="212"/>
      <c r="D200" s="212"/>
      <c r="E200" s="212"/>
      <c r="F200" s="33"/>
      <c r="G200" s="214"/>
      <c r="H200" s="214"/>
      <c r="I200" s="214"/>
      <c r="J200" s="214"/>
      <c r="K200" s="214"/>
      <c r="L200" s="214"/>
      <c r="M200" s="34"/>
      <c r="N200" s="106"/>
    </row>
    <row r="201" spans="1:14" s="18" customFormat="1" ht="14.1" customHeight="1">
      <c r="A201" s="214"/>
      <c r="B201" s="41"/>
      <c r="C201" s="212"/>
      <c r="D201" s="212"/>
      <c r="E201" s="212"/>
      <c r="F201" s="33"/>
      <c r="G201" s="214"/>
      <c r="H201" s="214"/>
      <c r="I201" s="214"/>
      <c r="J201" s="214"/>
      <c r="K201" s="214"/>
      <c r="L201" s="214"/>
      <c r="M201" s="34"/>
      <c r="N201" s="106"/>
    </row>
    <row r="202" spans="1:14" s="18" customFormat="1" ht="14.1" customHeight="1">
      <c r="A202" s="214"/>
      <c r="B202" s="41"/>
      <c r="C202" s="212"/>
      <c r="D202" s="212"/>
      <c r="E202" s="212"/>
      <c r="F202" s="33"/>
      <c r="G202" s="214"/>
      <c r="H202" s="214"/>
      <c r="I202" s="214"/>
      <c r="J202" s="214"/>
      <c r="K202" s="214"/>
      <c r="L202" s="214"/>
      <c r="M202" s="34"/>
      <c r="N202" s="106"/>
    </row>
    <row r="203" spans="1:14" s="18" customFormat="1" ht="14.1" customHeight="1">
      <c r="A203" s="214"/>
      <c r="B203" s="41"/>
      <c r="C203" s="212"/>
      <c r="D203" s="212"/>
      <c r="E203" s="212"/>
      <c r="F203" s="33"/>
      <c r="G203" s="214"/>
      <c r="H203" s="214"/>
      <c r="I203" s="214"/>
      <c r="J203" s="214"/>
      <c r="K203" s="214"/>
      <c r="L203" s="214"/>
      <c r="M203" s="34"/>
      <c r="N203" s="106"/>
    </row>
    <row r="204" spans="1:14" s="18" customFormat="1" ht="14.1" customHeight="1">
      <c r="A204" s="214"/>
      <c r="B204" s="41"/>
      <c r="C204" s="212"/>
      <c r="D204" s="212"/>
      <c r="E204" s="212"/>
      <c r="F204" s="33"/>
      <c r="G204" s="214"/>
      <c r="H204" s="214"/>
      <c r="I204" s="214"/>
      <c r="J204" s="214"/>
      <c r="K204" s="214"/>
      <c r="L204" s="214"/>
      <c r="M204" s="34"/>
      <c r="N204" s="106"/>
    </row>
    <row r="205" spans="1:14" s="18" customFormat="1" ht="14.1" customHeight="1">
      <c r="A205" s="214"/>
      <c r="B205" s="41"/>
      <c r="C205" s="212"/>
      <c r="D205" s="212"/>
      <c r="E205" s="212"/>
      <c r="F205" s="33"/>
      <c r="G205" s="214"/>
      <c r="H205" s="214"/>
      <c r="I205" s="214"/>
      <c r="J205" s="214"/>
      <c r="K205" s="214"/>
      <c r="L205" s="214"/>
      <c r="M205" s="34"/>
      <c r="N205" s="106"/>
    </row>
    <row r="206" spans="1:14" s="18" customFormat="1" ht="14.1" customHeight="1">
      <c r="A206" s="214"/>
      <c r="B206" s="41"/>
      <c r="C206" s="212"/>
      <c r="D206" s="212"/>
      <c r="E206" s="212"/>
      <c r="F206" s="33"/>
      <c r="G206" s="214"/>
      <c r="H206" s="214"/>
      <c r="I206" s="214"/>
      <c r="J206" s="214"/>
      <c r="K206" s="214"/>
      <c r="L206" s="214"/>
      <c r="M206" s="34"/>
      <c r="N206" s="106"/>
    </row>
    <row r="207" spans="1:14" s="18" customFormat="1" ht="14.1" customHeight="1">
      <c r="A207" s="214"/>
      <c r="B207" s="41"/>
      <c r="C207" s="212"/>
      <c r="D207" s="212"/>
      <c r="E207" s="212"/>
      <c r="F207" s="33"/>
      <c r="G207" s="214"/>
      <c r="H207" s="214"/>
      <c r="I207" s="214"/>
      <c r="J207" s="214"/>
      <c r="K207" s="214"/>
      <c r="L207" s="214"/>
      <c r="M207" s="34"/>
      <c r="N207" s="106"/>
    </row>
    <row r="208" spans="1:14" s="18" customFormat="1" ht="14.1" customHeight="1">
      <c r="A208" s="214"/>
      <c r="B208" s="41"/>
      <c r="C208" s="212"/>
      <c r="D208" s="212"/>
      <c r="E208" s="212"/>
      <c r="F208" s="33"/>
      <c r="G208" s="214"/>
      <c r="H208" s="214"/>
      <c r="I208" s="214"/>
      <c r="J208" s="214"/>
      <c r="K208" s="214"/>
      <c r="L208" s="214"/>
      <c r="M208" s="34"/>
      <c r="N208" s="106"/>
    </row>
    <row r="209" spans="1:17" s="18" customFormat="1" ht="14.1" customHeight="1">
      <c r="A209" s="214"/>
      <c r="B209" s="41"/>
      <c r="C209" s="212"/>
      <c r="D209" s="212"/>
      <c r="E209" s="212"/>
      <c r="F209" s="33"/>
      <c r="G209" s="214"/>
      <c r="H209" s="214"/>
      <c r="I209" s="214"/>
      <c r="J209" s="214"/>
      <c r="K209" s="214"/>
      <c r="L209" s="214"/>
      <c r="M209" s="34"/>
      <c r="N209" s="106"/>
    </row>
    <row r="210" spans="1:17" s="18" customFormat="1" ht="14.1" customHeight="1">
      <c r="A210" s="214"/>
      <c r="B210" s="41"/>
      <c r="C210" s="212"/>
      <c r="D210" s="212"/>
      <c r="E210" s="212"/>
      <c r="F210" s="33"/>
      <c r="G210" s="214"/>
      <c r="H210" s="214"/>
      <c r="I210" s="214"/>
      <c r="J210" s="214"/>
      <c r="K210" s="214"/>
      <c r="L210" s="214"/>
      <c r="M210" s="34"/>
      <c r="N210" s="106"/>
    </row>
    <row r="211" spans="1:17" s="18" customFormat="1" ht="14.1" customHeight="1">
      <c r="A211" s="214"/>
      <c r="B211" s="41"/>
      <c r="C211" s="212"/>
      <c r="D211" s="212"/>
      <c r="E211" s="212"/>
      <c r="F211" s="33"/>
      <c r="G211" s="214"/>
      <c r="H211" s="214"/>
      <c r="I211" s="214"/>
      <c r="J211" s="214"/>
      <c r="K211" s="214"/>
      <c r="L211" s="214"/>
      <c r="M211" s="34"/>
      <c r="N211" s="106"/>
    </row>
    <row r="212" spans="1:17" s="18" customFormat="1" ht="14.1" customHeight="1">
      <c r="A212" s="214"/>
      <c r="B212" s="41"/>
      <c r="C212" s="212"/>
      <c r="D212" s="212"/>
      <c r="E212" s="212"/>
      <c r="F212" s="33"/>
      <c r="G212" s="214"/>
      <c r="H212" s="214"/>
      <c r="I212" s="214"/>
      <c r="J212" s="214"/>
      <c r="K212" s="214"/>
      <c r="L212" s="214"/>
      <c r="M212" s="34"/>
      <c r="N212" s="106"/>
    </row>
    <row r="213" spans="1:17" s="18" customFormat="1" ht="14.1" customHeight="1">
      <c r="A213" s="214"/>
      <c r="B213" s="41"/>
      <c r="C213" s="212"/>
      <c r="D213" s="212"/>
      <c r="E213" s="212"/>
      <c r="F213" s="33"/>
      <c r="G213" s="214"/>
      <c r="H213" s="214"/>
      <c r="I213" s="214"/>
      <c r="J213" s="214"/>
      <c r="K213" s="214"/>
      <c r="L213" s="214"/>
      <c r="M213" s="34"/>
      <c r="N213" s="106"/>
    </row>
    <row r="214" spans="1:17" s="18" customFormat="1" ht="14.1" customHeight="1">
      <c r="A214" s="214"/>
      <c r="B214" s="41"/>
      <c r="C214" s="212"/>
      <c r="D214" s="212"/>
      <c r="E214" s="212"/>
      <c r="F214" s="33"/>
      <c r="G214" s="214"/>
      <c r="H214" s="214"/>
      <c r="I214" s="214"/>
      <c r="J214" s="214"/>
      <c r="K214" s="214"/>
      <c r="L214" s="214"/>
      <c r="M214" s="34"/>
      <c r="N214" s="106"/>
    </row>
    <row r="215" spans="1:17" s="18" customFormat="1" ht="14.1" customHeight="1">
      <c r="A215" s="214"/>
      <c r="B215" s="41"/>
      <c r="C215" s="212"/>
      <c r="D215" s="212"/>
      <c r="E215" s="212"/>
      <c r="F215" s="33"/>
      <c r="G215" s="214"/>
      <c r="H215" s="214"/>
      <c r="I215" s="214"/>
      <c r="J215" s="214"/>
      <c r="K215" s="214"/>
      <c r="L215" s="214"/>
      <c r="M215" s="34"/>
      <c r="N215" s="106"/>
    </row>
    <row r="216" spans="1:17" s="18" customFormat="1" ht="14.1" customHeight="1">
      <c r="A216" s="214"/>
      <c r="B216" s="41"/>
      <c r="C216" s="212"/>
      <c r="D216" s="212"/>
      <c r="E216" s="212"/>
      <c r="F216" s="33"/>
      <c r="G216" s="214"/>
      <c r="H216" s="214"/>
      <c r="I216" s="214"/>
      <c r="J216" s="214"/>
      <c r="K216" s="214"/>
      <c r="L216" s="214"/>
      <c r="M216" s="34"/>
      <c r="N216" s="106"/>
    </row>
    <row r="217" spans="1:17" s="18" customFormat="1" ht="14.1" customHeight="1">
      <c r="A217" s="214"/>
      <c r="B217" s="41"/>
      <c r="C217" s="212"/>
      <c r="D217" s="212"/>
      <c r="E217" s="212"/>
      <c r="F217" s="33"/>
      <c r="G217" s="214"/>
      <c r="H217" s="214"/>
      <c r="I217" s="214"/>
      <c r="J217" s="214"/>
      <c r="K217" s="214"/>
      <c r="L217" s="214"/>
      <c r="M217" s="34"/>
      <c r="N217" s="106"/>
    </row>
    <row r="218" spans="1:17" s="18" customFormat="1" ht="14.1" customHeight="1">
      <c r="A218" s="214"/>
      <c r="B218" s="41"/>
      <c r="C218" s="212"/>
      <c r="D218" s="212"/>
      <c r="E218" s="212"/>
      <c r="F218" s="33"/>
      <c r="G218" s="214"/>
      <c r="H218" s="214"/>
      <c r="I218" s="214"/>
      <c r="J218" s="214"/>
      <c r="K218" s="214"/>
      <c r="L218" s="214"/>
      <c r="M218" s="34"/>
      <c r="N218" s="106"/>
    </row>
    <row r="219" spans="1:17" s="18" customFormat="1" ht="13.5" customHeight="1">
      <c r="A219" s="167"/>
      <c r="B219" s="26" t="s">
        <v>191</v>
      </c>
      <c r="C219" s="162"/>
      <c r="D219" s="162"/>
      <c r="E219" s="25"/>
      <c r="F219" s="162"/>
      <c r="G219" s="162"/>
      <c r="H219" s="164"/>
      <c r="I219" s="164"/>
      <c r="J219" s="164"/>
      <c r="K219" s="163"/>
      <c r="L219" s="163"/>
      <c r="M219" s="34"/>
      <c r="N219" s="106"/>
      <c r="O219" s="147"/>
    </row>
    <row r="220" spans="1:17" s="18" customFormat="1" ht="13.5" customHeight="1">
      <c r="A220" s="203">
        <v>1</v>
      </c>
      <c r="B220" s="35" t="s">
        <v>275</v>
      </c>
      <c r="C220" s="199"/>
      <c r="D220" s="199"/>
      <c r="E220" s="25"/>
      <c r="F220" s="199"/>
      <c r="G220" s="199"/>
      <c r="H220" s="201"/>
      <c r="I220" s="201"/>
      <c r="J220" s="201"/>
      <c r="K220" s="200"/>
      <c r="L220" s="200"/>
      <c r="M220" s="34"/>
      <c r="N220" s="106"/>
      <c r="O220" s="57"/>
      <c r="P220" s="57"/>
      <c r="Q220" s="57"/>
    </row>
    <row r="221" spans="1:17" s="18" customFormat="1" ht="13.5" customHeight="1">
      <c r="A221" s="66"/>
      <c r="B221" s="35" t="s">
        <v>276</v>
      </c>
      <c r="C221" s="200"/>
      <c r="D221" s="200"/>
      <c r="E221" s="200"/>
      <c r="F221" s="200"/>
      <c r="G221" s="200"/>
      <c r="H221" s="201"/>
      <c r="I221" s="201"/>
      <c r="J221" s="201"/>
      <c r="K221" s="200"/>
      <c r="L221" s="200"/>
      <c r="M221" s="34"/>
      <c r="N221" s="106"/>
      <c r="O221" s="57"/>
      <c r="P221" s="57"/>
      <c r="Q221" s="57"/>
    </row>
    <row r="222" spans="1:17" s="18" customFormat="1" ht="13.5" customHeight="1">
      <c r="A222" s="148"/>
      <c r="B222" s="149" t="s">
        <v>277</v>
      </c>
      <c r="C222" s="149"/>
      <c r="D222" s="149"/>
      <c r="E222" s="200"/>
      <c r="F222" s="200"/>
      <c r="G222" s="200"/>
      <c r="H222" s="201"/>
      <c r="I222" s="201"/>
      <c r="J222" s="201"/>
      <c r="K222" s="200"/>
      <c r="L222" s="200"/>
      <c r="M222" s="34"/>
      <c r="N222" s="106"/>
      <c r="O222" s="57"/>
      <c r="P222" s="57"/>
      <c r="Q222" s="57"/>
    </row>
    <row r="223" spans="1:17" s="18" customFormat="1" ht="13.5" customHeight="1">
      <c r="A223" s="148"/>
      <c r="B223" s="207" t="s">
        <v>278</v>
      </c>
      <c r="C223" s="149"/>
      <c r="D223" s="149"/>
      <c r="E223" s="200"/>
      <c r="F223" s="200"/>
      <c r="G223" s="200"/>
      <c r="H223" s="201"/>
      <c r="I223" s="201"/>
      <c r="J223" s="201"/>
      <c r="K223" s="200"/>
      <c r="L223" s="200"/>
      <c r="M223" s="34"/>
      <c r="N223" s="106"/>
      <c r="O223" s="57"/>
      <c r="P223" s="57"/>
      <c r="Q223" s="57"/>
    </row>
    <row r="224" spans="1:17" s="18" customFormat="1" ht="13.5" customHeight="1">
      <c r="A224" s="66"/>
      <c r="B224" s="35" t="s">
        <v>291</v>
      </c>
      <c r="C224" s="200"/>
      <c r="D224" s="200"/>
      <c r="E224" s="200"/>
      <c r="F224" s="200"/>
      <c r="G224" s="200"/>
      <c r="H224" s="201"/>
      <c r="I224" s="201"/>
      <c r="J224" s="201"/>
      <c r="K224" s="200"/>
      <c r="L224" s="200"/>
      <c r="M224" s="34"/>
      <c r="N224" s="106"/>
      <c r="O224" s="57"/>
      <c r="P224" s="57"/>
      <c r="Q224" s="57"/>
    </row>
    <row r="225" spans="1:17" s="18" customFormat="1" ht="13.5" customHeight="1">
      <c r="A225" s="66"/>
      <c r="B225" s="35"/>
      <c r="C225" s="200"/>
      <c r="D225" s="200"/>
      <c r="E225" s="200"/>
      <c r="F225" s="200"/>
      <c r="G225" s="200"/>
      <c r="H225" s="201"/>
      <c r="I225" s="201"/>
      <c r="J225" s="201"/>
      <c r="K225" s="200"/>
      <c r="L225" s="200"/>
      <c r="M225" s="34"/>
      <c r="N225" s="106"/>
      <c r="O225" s="57"/>
      <c r="P225" s="57"/>
      <c r="Q225" s="57"/>
    </row>
    <row r="226" spans="1:17" s="18" customFormat="1" ht="13.5" customHeight="1">
      <c r="A226" s="66"/>
      <c r="B226" s="35"/>
      <c r="C226" s="132">
        <v>2</v>
      </c>
      <c r="D226" s="201" t="s">
        <v>168</v>
      </c>
      <c r="E226" s="201"/>
      <c r="F226" s="33" t="s">
        <v>10</v>
      </c>
      <c r="G226" s="25" t="s">
        <v>11</v>
      </c>
      <c r="H226" s="228">
        <v>4846.6000000000004</v>
      </c>
      <c r="I226" s="228"/>
      <c r="J226" s="201"/>
      <c r="K226" s="35" t="s">
        <v>78</v>
      </c>
      <c r="L226" s="62"/>
      <c r="M226" s="62" t="s">
        <v>44</v>
      </c>
      <c r="N226" s="106">
        <v>9693</v>
      </c>
      <c r="O226" s="57"/>
      <c r="P226" s="57"/>
      <c r="Q226" s="57">
        <f t="shared" ref="Q226:Q233" si="4">C226*H226</f>
        <v>9693.2000000000007</v>
      </c>
    </row>
    <row r="227" spans="1:17" s="18" customFormat="1" ht="13.5" customHeight="1">
      <c r="A227" s="66">
        <v>2</v>
      </c>
      <c r="B227" s="53" t="s">
        <v>279</v>
      </c>
      <c r="C227" s="75"/>
      <c r="D227" s="200"/>
      <c r="E227" s="42"/>
      <c r="F227" s="42"/>
      <c r="G227" s="200"/>
      <c r="H227" s="201"/>
      <c r="I227" s="201"/>
      <c r="J227" s="201"/>
      <c r="K227" s="200"/>
      <c r="L227" s="200"/>
      <c r="M227" s="34"/>
      <c r="N227" s="106"/>
      <c r="O227" s="57"/>
      <c r="P227" s="57"/>
      <c r="Q227" s="57">
        <f t="shared" si="4"/>
        <v>0</v>
      </c>
    </row>
    <row r="228" spans="1:17" s="18" customFormat="1" ht="13.5" customHeight="1">
      <c r="A228" s="66"/>
      <c r="B228" s="53"/>
      <c r="C228" s="75"/>
      <c r="D228" s="200"/>
      <c r="E228" s="42"/>
      <c r="F228" s="42"/>
      <c r="G228" s="200"/>
      <c r="H228" s="201"/>
      <c r="I228" s="201"/>
      <c r="J228" s="201"/>
      <c r="K228" s="200"/>
      <c r="L228" s="200"/>
      <c r="M228" s="34"/>
      <c r="N228" s="106"/>
      <c r="O228" s="57"/>
      <c r="P228" s="57"/>
      <c r="Q228" s="57">
        <f t="shared" si="4"/>
        <v>0</v>
      </c>
    </row>
    <row r="229" spans="1:17" s="18" customFormat="1" ht="13.5" customHeight="1">
      <c r="A229" s="66"/>
      <c r="B229" s="35"/>
      <c r="C229" s="132">
        <v>2</v>
      </c>
      <c r="D229" s="201" t="s">
        <v>168</v>
      </c>
      <c r="E229" s="201"/>
      <c r="F229" s="33" t="s">
        <v>10</v>
      </c>
      <c r="G229" s="25" t="s">
        <v>11</v>
      </c>
      <c r="H229" s="228">
        <v>843.92</v>
      </c>
      <c r="I229" s="228"/>
      <c r="J229" s="201"/>
      <c r="K229" s="35" t="s">
        <v>78</v>
      </c>
      <c r="L229" s="62"/>
      <c r="M229" s="62" t="s">
        <v>44</v>
      </c>
      <c r="N229" s="106">
        <v>1688</v>
      </c>
      <c r="O229" s="57"/>
      <c r="P229" s="57"/>
      <c r="Q229" s="57">
        <f t="shared" si="4"/>
        <v>1687.84</v>
      </c>
    </row>
    <row r="230" spans="1:17" s="18" customFormat="1" ht="13.5" customHeight="1">
      <c r="A230" s="66">
        <v>3</v>
      </c>
      <c r="B230" s="35" t="s">
        <v>192</v>
      </c>
      <c r="C230" s="75"/>
      <c r="D230" s="200"/>
      <c r="E230" s="42"/>
      <c r="F230" s="42"/>
      <c r="G230" s="200"/>
      <c r="H230" s="201"/>
      <c r="I230" s="201"/>
      <c r="J230" s="201"/>
      <c r="K230" s="200"/>
      <c r="L230" s="200"/>
      <c r="M230" s="34"/>
      <c r="N230" s="106"/>
      <c r="O230" s="57"/>
      <c r="P230" s="57"/>
      <c r="Q230" s="57">
        <f t="shared" si="4"/>
        <v>0</v>
      </c>
    </row>
    <row r="231" spans="1:17" s="18" customFormat="1" ht="13.5" customHeight="1">
      <c r="A231" s="66"/>
      <c r="B231" s="35"/>
      <c r="C231" s="75"/>
      <c r="D231" s="200"/>
      <c r="E231" s="42"/>
      <c r="F231" s="42"/>
      <c r="G231" s="200"/>
      <c r="H231" s="201"/>
      <c r="I231" s="201"/>
      <c r="J231" s="201"/>
      <c r="K231" s="200"/>
      <c r="L231" s="200"/>
      <c r="M231" s="34"/>
      <c r="N231" s="106"/>
      <c r="O231" s="57"/>
      <c r="P231" s="57"/>
      <c r="Q231" s="57">
        <f t="shared" si="4"/>
        <v>0</v>
      </c>
    </row>
    <row r="232" spans="1:17" s="18" customFormat="1" ht="13.5" customHeight="1">
      <c r="A232" s="66"/>
      <c r="B232" s="35"/>
      <c r="C232" s="132">
        <v>2</v>
      </c>
      <c r="D232" s="201" t="s">
        <v>168</v>
      </c>
      <c r="E232" s="201"/>
      <c r="F232" s="33" t="s">
        <v>10</v>
      </c>
      <c r="G232" s="25" t="s">
        <v>11</v>
      </c>
      <c r="H232" s="228">
        <v>1109.46</v>
      </c>
      <c r="I232" s="228"/>
      <c r="J232" s="201"/>
      <c r="K232" s="35" t="s">
        <v>78</v>
      </c>
      <c r="L232" s="62"/>
      <c r="M232" s="45" t="s">
        <v>11</v>
      </c>
      <c r="N232" s="106">
        <v>2219</v>
      </c>
      <c r="O232" s="57"/>
      <c r="P232" s="57"/>
      <c r="Q232" s="57">
        <f t="shared" si="4"/>
        <v>2218.92</v>
      </c>
    </row>
    <row r="233" spans="1:17" s="18" customFormat="1" ht="13.5" customHeight="1">
      <c r="A233" s="66">
        <v>4</v>
      </c>
      <c r="B233" s="204" t="s">
        <v>193</v>
      </c>
      <c r="C233" s="75"/>
      <c r="D233" s="200"/>
      <c r="E233" s="42"/>
      <c r="F233" s="42"/>
      <c r="G233" s="200"/>
      <c r="H233" s="201"/>
      <c r="I233" s="201"/>
      <c r="J233" s="201"/>
      <c r="K233" s="200"/>
      <c r="L233" s="200"/>
      <c r="M233" s="34"/>
      <c r="N233" s="106"/>
      <c r="O233" s="57"/>
      <c r="P233" s="57"/>
      <c r="Q233" s="57">
        <f t="shared" si="4"/>
        <v>0</v>
      </c>
    </row>
    <row r="234" spans="1:17" s="18" customFormat="1" ht="13.5" customHeight="1">
      <c r="A234" s="66"/>
      <c r="B234" s="204"/>
      <c r="C234" s="75"/>
      <c r="D234" s="200"/>
      <c r="E234" s="42"/>
      <c r="F234" s="42"/>
      <c r="G234" s="200"/>
      <c r="H234" s="201"/>
      <c r="I234" s="201"/>
      <c r="J234" s="201"/>
      <c r="K234" s="200"/>
      <c r="L234" s="200"/>
      <c r="M234" s="34"/>
      <c r="N234" s="106"/>
      <c r="O234" s="57"/>
      <c r="P234" s="57"/>
      <c r="Q234" s="57"/>
    </row>
    <row r="235" spans="1:17" s="18" customFormat="1" ht="13.5" customHeight="1">
      <c r="A235" s="66"/>
      <c r="B235" s="35" t="s">
        <v>194</v>
      </c>
      <c r="C235" s="132">
        <v>3</v>
      </c>
      <c r="D235" s="201" t="s">
        <v>168</v>
      </c>
      <c r="E235" s="201"/>
      <c r="F235" s="33" t="s">
        <v>10</v>
      </c>
      <c r="G235" s="25" t="s">
        <v>11</v>
      </c>
      <c r="H235" s="228">
        <v>271.92</v>
      </c>
      <c r="I235" s="228"/>
      <c r="J235" s="201"/>
      <c r="K235" s="35" t="s">
        <v>78</v>
      </c>
      <c r="L235" s="62"/>
      <c r="M235" s="62" t="s">
        <v>44</v>
      </c>
      <c r="N235" s="106">
        <v>816</v>
      </c>
      <c r="O235" s="57"/>
      <c r="P235" s="57"/>
      <c r="Q235" s="57">
        <f t="shared" ref="Q235:Q268" si="5">C235*H235</f>
        <v>815.76</v>
      </c>
    </row>
    <row r="236" spans="1:17" s="18" customFormat="1" ht="13.5" customHeight="1">
      <c r="A236" s="66">
        <v>5</v>
      </c>
      <c r="B236" s="204" t="s">
        <v>311</v>
      </c>
      <c r="C236" s="75"/>
      <c r="D236" s="200"/>
      <c r="E236" s="42"/>
      <c r="F236" s="42"/>
      <c r="G236" s="200"/>
      <c r="H236" s="201"/>
      <c r="I236" s="201"/>
      <c r="J236" s="201"/>
      <c r="K236" s="200"/>
      <c r="L236" s="200"/>
      <c r="M236" s="34"/>
      <c r="N236" s="106"/>
      <c r="O236" s="57"/>
      <c r="P236" s="57"/>
      <c r="Q236" s="57">
        <f t="shared" si="5"/>
        <v>0</v>
      </c>
    </row>
    <row r="237" spans="1:17" s="18" customFormat="1" ht="13.5" customHeight="1">
      <c r="A237" s="66"/>
      <c r="B237" s="204" t="s">
        <v>312</v>
      </c>
      <c r="C237" s="75"/>
      <c r="D237" s="200"/>
      <c r="E237" s="42"/>
      <c r="F237" s="42"/>
      <c r="G237" s="200"/>
      <c r="H237" s="201"/>
      <c r="I237" s="201"/>
      <c r="J237" s="201"/>
      <c r="K237" s="200"/>
      <c r="L237" s="200"/>
      <c r="M237" s="34"/>
      <c r="N237" s="106"/>
      <c r="O237" s="57"/>
      <c r="P237" s="57"/>
      <c r="Q237" s="57">
        <f t="shared" si="5"/>
        <v>0</v>
      </c>
    </row>
    <row r="238" spans="1:17" s="18" customFormat="1" ht="13.5" customHeight="1">
      <c r="A238" s="66"/>
      <c r="B238" s="204"/>
      <c r="C238" s="75"/>
      <c r="D238" s="200"/>
      <c r="E238" s="42"/>
      <c r="F238" s="42"/>
      <c r="G238" s="200"/>
      <c r="H238" s="201"/>
      <c r="I238" s="201"/>
      <c r="J238" s="201"/>
      <c r="K238" s="200"/>
      <c r="L238" s="200"/>
      <c r="M238" s="34"/>
      <c r="N238" s="106"/>
      <c r="O238" s="57"/>
      <c r="P238" s="57"/>
      <c r="Q238" s="57">
        <f t="shared" si="5"/>
        <v>0</v>
      </c>
    </row>
    <row r="239" spans="1:17" s="18" customFormat="1" ht="13.5" customHeight="1">
      <c r="A239" s="66"/>
      <c r="B239" s="35"/>
      <c r="C239" s="132">
        <v>80</v>
      </c>
      <c r="D239" s="201" t="s">
        <v>36</v>
      </c>
      <c r="E239" s="201"/>
      <c r="F239" s="33" t="s">
        <v>10</v>
      </c>
      <c r="G239" s="25" t="s">
        <v>11</v>
      </c>
      <c r="H239" s="228">
        <v>160</v>
      </c>
      <c r="I239" s="228"/>
      <c r="J239" s="201"/>
      <c r="K239" s="35" t="s">
        <v>37</v>
      </c>
      <c r="L239" s="62"/>
      <c r="M239" s="62" t="s">
        <v>44</v>
      </c>
      <c r="N239" s="106">
        <v>12800</v>
      </c>
      <c r="O239" s="57"/>
      <c r="P239" s="57"/>
      <c r="Q239" s="57">
        <f t="shared" si="5"/>
        <v>12800</v>
      </c>
    </row>
    <row r="240" spans="1:17" s="18" customFormat="1" ht="13.5" customHeight="1">
      <c r="A240" s="66">
        <v>6</v>
      </c>
      <c r="B240" s="150" t="s">
        <v>288</v>
      </c>
      <c r="C240" s="75"/>
      <c r="D240" s="200"/>
      <c r="E240" s="42"/>
      <c r="F240" s="42"/>
      <c r="G240" s="200"/>
      <c r="H240" s="201"/>
      <c r="I240" s="201"/>
      <c r="J240" s="201"/>
      <c r="K240" s="200"/>
      <c r="L240" s="200"/>
      <c r="M240" s="34"/>
      <c r="N240" s="106"/>
      <c r="O240" s="57"/>
      <c r="P240" s="57"/>
      <c r="Q240" s="57">
        <f t="shared" si="5"/>
        <v>0</v>
      </c>
    </row>
    <row r="241" spans="1:17" s="18" customFormat="1" ht="13.5" customHeight="1">
      <c r="A241" s="66"/>
      <c r="B241" s="150" t="s">
        <v>195</v>
      </c>
      <c r="C241" s="75"/>
      <c r="D241" s="200"/>
      <c r="E241" s="42"/>
      <c r="F241" s="42"/>
      <c r="G241" s="200"/>
      <c r="H241" s="201"/>
      <c r="I241" s="201"/>
      <c r="J241" s="201"/>
      <c r="K241" s="200"/>
      <c r="L241" s="200"/>
      <c r="M241" s="34"/>
      <c r="N241" s="106"/>
      <c r="O241" s="57"/>
      <c r="P241" s="57"/>
      <c r="Q241" s="57">
        <f t="shared" si="5"/>
        <v>0</v>
      </c>
    </row>
    <row r="242" spans="1:17" s="18" customFormat="1" ht="13.5" customHeight="1">
      <c r="A242" s="66"/>
      <c r="B242" s="150" t="s">
        <v>196</v>
      </c>
      <c r="C242" s="75"/>
      <c r="D242" s="200"/>
      <c r="E242" s="42"/>
      <c r="F242" s="42"/>
      <c r="G242" s="200"/>
      <c r="H242" s="201"/>
      <c r="I242" s="201"/>
      <c r="J242" s="201"/>
      <c r="K242" s="200"/>
      <c r="L242" s="200"/>
      <c r="M242" s="34"/>
      <c r="N242" s="106"/>
      <c r="O242" s="57"/>
      <c r="P242" s="57"/>
      <c r="Q242" s="57">
        <f t="shared" si="5"/>
        <v>0</v>
      </c>
    </row>
    <row r="243" spans="1:17" s="18" customFormat="1" ht="13.5" customHeight="1">
      <c r="A243" s="66"/>
      <c r="B243" s="150" t="s">
        <v>289</v>
      </c>
      <c r="C243" s="75"/>
      <c r="D243" s="200"/>
      <c r="E243" s="42"/>
      <c r="F243" s="42"/>
      <c r="G243" s="200"/>
      <c r="H243" s="201"/>
      <c r="I243" s="201"/>
      <c r="J243" s="201"/>
      <c r="K243" s="200"/>
      <c r="L243" s="200"/>
      <c r="M243" s="34"/>
      <c r="N243" s="106"/>
      <c r="O243" s="57"/>
      <c r="P243" s="57"/>
      <c r="Q243" s="57">
        <f t="shared" si="5"/>
        <v>0</v>
      </c>
    </row>
    <row r="244" spans="1:17" s="18" customFormat="1" ht="13.5" customHeight="1">
      <c r="A244" s="66"/>
      <c r="B244" s="45"/>
      <c r="C244" s="75"/>
      <c r="D244" s="200"/>
      <c r="E244" s="42"/>
      <c r="F244" s="42"/>
      <c r="G244" s="200"/>
      <c r="H244" s="201"/>
      <c r="I244" s="201"/>
      <c r="J244" s="201"/>
      <c r="K244" s="200"/>
      <c r="L244" s="200"/>
      <c r="M244" s="34"/>
      <c r="N244" s="106"/>
      <c r="O244" s="57"/>
      <c r="P244" s="57"/>
      <c r="Q244" s="57">
        <f t="shared" si="5"/>
        <v>0</v>
      </c>
    </row>
    <row r="245" spans="1:17" s="18" customFormat="1" ht="13.5" customHeight="1">
      <c r="A245" s="66"/>
      <c r="B245" s="150"/>
      <c r="C245" s="132">
        <v>12</v>
      </c>
      <c r="D245" s="201" t="s">
        <v>36</v>
      </c>
      <c r="E245" s="201"/>
      <c r="F245" s="33" t="s">
        <v>10</v>
      </c>
      <c r="G245" s="25" t="s">
        <v>11</v>
      </c>
      <c r="H245" s="228">
        <v>199.25</v>
      </c>
      <c r="I245" s="228"/>
      <c r="J245" s="201"/>
      <c r="K245" s="35" t="s">
        <v>37</v>
      </c>
      <c r="L245" s="62"/>
      <c r="M245" s="62" t="s">
        <v>44</v>
      </c>
      <c r="N245" s="106">
        <v>2391</v>
      </c>
      <c r="O245" s="57"/>
      <c r="P245" s="57"/>
      <c r="Q245" s="57">
        <f t="shared" si="5"/>
        <v>2391</v>
      </c>
    </row>
    <row r="246" spans="1:17" s="18" customFormat="1" ht="13.5" customHeight="1">
      <c r="A246" s="66">
        <v>7</v>
      </c>
      <c r="B246" s="204" t="s">
        <v>285</v>
      </c>
      <c r="C246" s="75"/>
      <c r="D246" s="200"/>
      <c r="E246" s="42"/>
      <c r="F246" s="42"/>
      <c r="G246" s="200"/>
      <c r="H246" s="201"/>
      <c r="I246" s="201"/>
      <c r="J246" s="201"/>
      <c r="K246" s="200"/>
      <c r="L246" s="200"/>
      <c r="M246" s="34"/>
      <c r="N246" s="106"/>
      <c r="O246" s="57"/>
      <c r="P246" s="57"/>
      <c r="Q246" s="57">
        <f t="shared" si="5"/>
        <v>0</v>
      </c>
    </row>
    <row r="247" spans="1:17" s="18" customFormat="1" ht="13.5" customHeight="1">
      <c r="A247" s="66"/>
      <c r="B247" s="204" t="s">
        <v>286</v>
      </c>
      <c r="C247" s="75"/>
      <c r="D247" s="200"/>
      <c r="E247" s="42"/>
      <c r="F247" s="42"/>
      <c r="G247" s="200"/>
      <c r="H247" s="201"/>
      <c r="I247" s="201"/>
      <c r="J247" s="201"/>
      <c r="K247" s="200"/>
      <c r="L247" s="200"/>
      <c r="M247" s="34"/>
      <c r="N247" s="106"/>
      <c r="O247" s="57"/>
      <c r="P247" s="57"/>
      <c r="Q247" s="57">
        <f t="shared" si="5"/>
        <v>0</v>
      </c>
    </row>
    <row r="248" spans="1:17" s="18" customFormat="1" ht="13.5" customHeight="1">
      <c r="A248" s="66"/>
      <c r="B248" s="33" t="s">
        <v>287</v>
      </c>
      <c r="C248" s="75"/>
      <c r="D248" s="200"/>
      <c r="E248" s="42"/>
      <c r="F248" s="42"/>
      <c r="G248" s="200"/>
      <c r="H248" s="201"/>
      <c r="I248" s="201"/>
      <c r="J248" s="201"/>
      <c r="K248" s="200"/>
      <c r="L248" s="200"/>
      <c r="M248" s="34"/>
      <c r="N248" s="106"/>
      <c r="O248" s="57"/>
      <c r="P248" s="57"/>
      <c r="Q248" s="57">
        <f t="shared" si="5"/>
        <v>0</v>
      </c>
    </row>
    <row r="249" spans="1:17" s="18" customFormat="1" ht="13.5" customHeight="1">
      <c r="A249" s="66"/>
      <c r="B249" s="35"/>
      <c r="C249" s="75"/>
      <c r="D249" s="200"/>
      <c r="E249" s="42"/>
      <c r="F249" s="42"/>
      <c r="G249" s="200"/>
      <c r="H249" s="201"/>
      <c r="I249" s="201"/>
      <c r="J249" s="201"/>
      <c r="K249" s="200"/>
      <c r="L249" s="200"/>
      <c r="M249" s="34"/>
      <c r="N249" s="106"/>
      <c r="O249" s="57"/>
      <c r="P249" s="57"/>
      <c r="Q249" s="57">
        <f t="shared" si="5"/>
        <v>0</v>
      </c>
    </row>
    <row r="250" spans="1:17" s="18" customFormat="1" ht="13.5" customHeight="1">
      <c r="A250" s="66"/>
      <c r="B250" s="35"/>
      <c r="C250" s="132">
        <v>70</v>
      </c>
      <c r="D250" s="201" t="s">
        <v>36</v>
      </c>
      <c r="E250" s="201"/>
      <c r="F250" s="33" t="s">
        <v>10</v>
      </c>
      <c r="G250" s="25" t="s">
        <v>11</v>
      </c>
      <c r="H250" s="228">
        <v>137</v>
      </c>
      <c r="I250" s="228"/>
      <c r="J250" s="201"/>
      <c r="K250" s="35" t="s">
        <v>37</v>
      </c>
      <c r="L250" s="62"/>
      <c r="M250" s="62" t="s">
        <v>44</v>
      </c>
      <c r="N250" s="106">
        <v>9590</v>
      </c>
      <c r="O250" s="57"/>
      <c r="P250" s="57"/>
      <c r="Q250" s="57">
        <f t="shared" si="5"/>
        <v>9590</v>
      </c>
    </row>
    <row r="251" spans="1:17" s="18" customFormat="1" ht="13.5" customHeight="1">
      <c r="A251" s="205">
        <v>8</v>
      </c>
      <c r="B251" s="150" t="s">
        <v>280</v>
      </c>
      <c r="C251" s="132"/>
      <c r="D251" s="205"/>
      <c r="E251" s="199"/>
      <c r="F251" s="205"/>
      <c r="G251" s="205"/>
      <c r="H251" s="201"/>
      <c r="I251" s="201"/>
      <c r="J251" s="201"/>
      <c r="K251" s="200"/>
      <c r="L251" s="200"/>
      <c r="M251" s="34"/>
      <c r="N251" s="106"/>
      <c r="O251" s="57"/>
      <c r="P251" s="57"/>
      <c r="Q251" s="57">
        <f t="shared" si="5"/>
        <v>0</v>
      </c>
    </row>
    <row r="252" spans="1:17" s="18" customFormat="1" ht="13.5" customHeight="1">
      <c r="A252" s="45"/>
      <c r="B252" s="150" t="s">
        <v>281</v>
      </c>
      <c r="C252" s="45"/>
      <c r="D252" s="45"/>
      <c r="E252" s="45"/>
      <c r="F252" s="45"/>
      <c r="G252" s="45"/>
      <c r="H252" s="201"/>
      <c r="I252" s="201"/>
      <c r="J252" s="201"/>
      <c r="K252" s="200"/>
      <c r="L252" s="200"/>
      <c r="M252" s="34"/>
      <c r="N252" s="106"/>
      <c r="O252" s="57"/>
      <c r="P252" s="57"/>
      <c r="Q252" s="57">
        <f t="shared" si="5"/>
        <v>0</v>
      </c>
    </row>
    <row r="253" spans="1:17" s="18" customFormat="1" ht="13.5" customHeight="1">
      <c r="A253" s="45"/>
      <c r="B253" s="150" t="s">
        <v>282</v>
      </c>
      <c r="C253" s="45"/>
      <c r="D253" s="45"/>
      <c r="E253" s="45"/>
      <c r="F253" s="45"/>
      <c r="G253" s="45"/>
      <c r="H253" s="201"/>
      <c r="I253" s="201"/>
      <c r="J253" s="201"/>
      <c r="K253" s="200"/>
      <c r="L253" s="200"/>
      <c r="M253" s="34"/>
      <c r="N253" s="106"/>
      <c r="O253" s="57"/>
      <c r="P253" s="57"/>
      <c r="Q253" s="57">
        <f t="shared" si="5"/>
        <v>0</v>
      </c>
    </row>
    <row r="254" spans="1:17" s="18" customFormat="1" ht="13.5" customHeight="1">
      <c r="A254" s="45"/>
      <c r="B254" s="150" t="s">
        <v>283</v>
      </c>
      <c r="C254" s="45"/>
      <c r="D254" s="45"/>
      <c r="E254" s="45"/>
      <c r="F254" s="45"/>
      <c r="G254" s="45"/>
      <c r="H254" s="201"/>
      <c r="I254" s="201"/>
      <c r="J254" s="201"/>
      <c r="K254" s="200"/>
      <c r="L254" s="200"/>
      <c r="M254" s="34"/>
      <c r="N254" s="106"/>
      <c r="O254" s="57"/>
      <c r="P254" s="57"/>
      <c r="Q254" s="57">
        <f t="shared" si="5"/>
        <v>0</v>
      </c>
    </row>
    <row r="255" spans="1:17" s="18" customFormat="1" ht="13.5" customHeight="1">
      <c r="A255" s="45"/>
      <c r="B255" s="150" t="s">
        <v>284</v>
      </c>
      <c r="C255" s="45"/>
      <c r="D255" s="45"/>
      <c r="E255" s="45"/>
      <c r="F255" s="45"/>
      <c r="G255" s="45"/>
      <c r="H255" s="201"/>
      <c r="I255" s="201"/>
      <c r="J255" s="201"/>
      <c r="K255" s="200"/>
      <c r="L255" s="200"/>
      <c r="M255" s="34"/>
      <c r="N255" s="106"/>
      <c r="O255" s="57"/>
      <c r="P255" s="57"/>
      <c r="Q255" s="57"/>
    </row>
    <row r="256" spans="1:17" s="18" customFormat="1" ht="13.5" customHeight="1">
      <c r="A256" s="45"/>
      <c r="B256" s="53" t="s">
        <v>75</v>
      </c>
      <c r="C256" s="202">
        <v>40</v>
      </c>
      <c r="D256" s="201" t="s">
        <v>36</v>
      </c>
      <c r="E256" s="201"/>
      <c r="F256" s="33" t="s">
        <v>10</v>
      </c>
      <c r="G256" s="25" t="s">
        <v>11</v>
      </c>
      <c r="H256" s="228">
        <v>95.79</v>
      </c>
      <c r="I256" s="228"/>
      <c r="J256" s="201"/>
      <c r="K256" s="35" t="s">
        <v>37</v>
      </c>
      <c r="L256" s="62"/>
      <c r="M256" s="62" t="s">
        <v>44</v>
      </c>
      <c r="N256" s="106">
        <v>3832</v>
      </c>
      <c r="O256" s="57"/>
      <c r="P256" s="57"/>
      <c r="Q256" s="57">
        <f t="shared" si="5"/>
        <v>3831.6000000000004</v>
      </c>
    </row>
    <row r="257" spans="1:17" s="18" customFormat="1" ht="13.5" customHeight="1">
      <c r="A257" s="45"/>
      <c r="B257" s="53" t="s">
        <v>110</v>
      </c>
      <c r="C257" s="202">
        <v>80</v>
      </c>
      <c r="D257" s="201" t="s">
        <v>36</v>
      </c>
      <c r="E257" s="201"/>
      <c r="F257" s="33" t="s">
        <v>10</v>
      </c>
      <c r="G257" s="25" t="s">
        <v>11</v>
      </c>
      <c r="H257" s="228">
        <v>128.55000000000001</v>
      </c>
      <c r="I257" s="228"/>
      <c r="J257" s="201"/>
      <c r="K257" s="35" t="s">
        <v>37</v>
      </c>
      <c r="L257" s="62"/>
      <c r="M257" s="62" t="s">
        <v>44</v>
      </c>
      <c r="N257" s="106">
        <v>10284</v>
      </c>
      <c r="O257" s="57"/>
      <c r="P257" s="57"/>
      <c r="Q257" s="57">
        <f t="shared" si="5"/>
        <v>10284</v>
      </c>
    </row>
    <row r="258" spans="1:17" s="18" customFormat="1" ht="13.5" customHeight="1">
      <c r="A258" s="45"/>
      <c r="B258" s="53" t="s">
        <v>112</v>
      </c>
      <c r="C258" s="202">
        <v>20</v>
      </c>
      <c r="D258" s="201" t="s">
        <v>36</v>
      </c>
      <c r="E258" s="201"/>
      <c r="F258" s="33" t="s">
        <v>10</v>
      </c>
      <c r="G258" s="25" t="s">
        <v>11</v>
      </c>
      <c r="H258" s="228">
        <v>73.209999999999994</v>
      </c>
      <c r="I258" s="228"/>
      <c r="J258" s="201"/>
      <c r="K258" s="35" t="s">
        <v>37</v>
      </c>
      <c r="L258" s="62"/>
      <c r="M258" s="62" t="s">
        <v>44</v>
      </c>
      <c r="N258" s="106">
        <v>1464</v>
      </c>
      <c r="O258" s="57"/>
      <c r="P258" s="57"/>
      <c r="Q258" s="57">
        <f t="shared" si="5"/>
        <v>1464.1999999999998</v>
      </c>
    </row>
    <row r="259" spans="1:17" s="18" customFormat="1" ht="13.5" customHeight="1">
      <c r="A259" s="45"/>
      <c r="B259" s="53"/>
      <c r="C259" s="213"/>
      <c r="D259" s="211"/>
      <c r="E259" s="211"/>
      <c r="F259" s="33"/>
      <c r="G259" s="25"/>
      <c r="H259" s="209"/>
      <c r="I259" s="209"/>
      <c r="J259" s="211"/>
      <c r="K259" s="35"/>
      <c r="L259" s="62"/>
      <c r="M259" s="266"/>
      <c r="N259" s="85"/>
      <c r="O259" s="57"/>
      <c r="P259" s="57"/>
      <c r="Q259" s="57"/>
    </row>
    <row r="260" spans="1:17" s="18" customFormat="1" ht="13.5" customHeight="1">
      <c r="A260" s="45"/>
      <c r="B260" s="46"/>
      <c r="C260" s="151"/>
      <c r="D260" s="151"/>
      <c r="E260" s="144"/>
      <c r="F260" s="46"/>
      <c r="G260" s="46"/>
      <c r="H260" s="106"/>
      <c r="I260" s="201"/>
      <c r="J260" s="201"/>
      <c r="K260" s="45" t="s">
        <v>125</v>
      </c>
      <c r="L260" s="45"/>
      <c r="M260" s="45" t="s">
        <v>11</v>
      </c>
      <c r="N260" s="83">
        <f>SUM(N226:N258)</f>
        <v>54777</v>
      </c>
      <c r="O260" s="57"/>
      <c r="P260" s="57"/>
      <c r="Q260" s="57">
        <f t="shared" si="5"/>
        <v>0</v>
      </c>
    </row>
    <row r="261" spans="1:17" s="18" customFormat="1" ht="13.5" customHeight="1">
      <c r="A261" s="45"/>
      <c r="B261" s="46"/>
      <c r="C261" s="151"/>
      <c r="D261" s="151"/>
      <c r="E261" s="144"/>
      <c r="F261" s="46"/>
      <c r="G261" s="46"/>
      <c r="H261" s="106"/>
      <c r="I261" s="211"/>
      <c r="J261" s="211"/>
      <c r="K261" s="45"/>
      <c r="L261" s="45"/>
      <c r="M261" s="46"/>
      <c r="N261" s="265"/>
      <c r="O261" s="57"/>
      <c r="P261" s="57"/>
      <c r="Q261" s="57"/>
    </row>
    <row r="262" spans="1:17" s="18" customFormat="1" ht="13.5" customHeight="1">
      <c r="A262" s="45"/>
      <c r="B262" s="46"/>
      <c r="C262" s="151"/>
      <c r="D262" s="151"/>
      <c r="E262" s="144"/>
      <c r="F262" s="46"/>
      <c r="G262" s="46"/>
      <c r="H262" s="106"/>
      <c r="I262" s="211"/>
      <c r="J262" s="211"/>
      <c r="K262" s="45"/>
      <c r="L262" s="45"/>
      <c r="M262" s="45"/>
      <c r="N262" s="83"/>
      <c r="O262" s="57"/>
      <c r="P262" s="57"/>
      <c r="Q262" s="57"/>
    </row>
    <row r="263" spans="1:17" s="18" customFormat="1" ht="13.5" customHeight="1">
      <c r="A263" s="45"/>
      <c r="B263" s="152" t="s">
        <v>197</v>
      </c>
      <c r="C263" s="158"/>
      <c r="D263" s="158"/>
      <c r="E263" s="50"/>
      <c r="F263" s="45"/>
      <c r="G263" s="158"/>
      <c r="H263" s="201"/>
      <c r="I263" s="201"/>
      <c r="J263" s="201"/>
      <c r="K263" s="200"/>
      <c r="L263" s="200"/>
      <c r="M263" s="34"/>
      <c r="N263" s="106"/>
      <c r="O263" s="57"/>
      <c r="P263" s="57"/>
      <c r="Q263" s="57">
        <f t="shared" si="5"/>
        <v>0</v>
      </c>
    </row>
    <row r="264" spans="1:17" s="18" customFormat="1" ht="13.5" customHeight="1">
      <c r="A264" s="158">
        <v>1</v>
      </c>
      <c r="B264" s="53" t="s">
        <v>290</v>
      </c>
      <c r="C264" s="158"/>
      <c r="D264" s="158"/>
      <c r="E264" s="50"/>
      <c r="F264" s="45"/>
      <c r="G264" s="45"/>
      <c r="H264" s="201"/>
      <c r="I264" s="201"/>
      <c r="J264" s="201"/>
      <c r="K264" s="200"/>
      <c r="L264" s="200"/>
      <c r="M264" s="34"/>
      <c r="N264" s="106"/>
      <c r="O264" s="57"/>
      <c r="P264" s="57"/>
      <c r="Q264" s="57">
        <f t="shared" si="5"/>
        <v>0</v>
      </c>
    </row>
    <row r="265" spans="1:17" s="18" customFormat="1" ht="13.5" customHeight="1">
      <c r="A265" s="45"/>
      <c r="B265" s="53" t="s">
        <v>113</v>
      </c>
      <c r="C265" s="158"/>
      <c r="D265" s="158"/>
      <c r="E265" s="50"/>
      <c r="F265" s="45"/>
      <c r="G265" s="45"/>
      <c r="H265" s="201"/>
      <c r="I265" s="201"/>
      <c r="J265" s="201"/>
      <c r="K265" s="200"/>
      <c r="L265" s="200"/>
      <c r="M265" s="34"/>
      <c r="N265" s="106"/>
      <c r="O265" s="57"/>
      <c r="P265" s="57"/>
      <c r="Q265" s="57">
        <f t="shared" si="5"/>
        <v>0</v>
      </c>
    </row>
    <row r="266" spans="1:17" s="18" customFormat="1" ht="13.5" customHeight="1">
      <c r="A266" s="45"/>
      <c r="B266" s="53" t="s">
        <v>114</v>
      </c>
      <c r="C266" s="158"/>
      <c r="D266" s="158"/>
      <c r="E266" s="50"/>
      <c r="F266" s="45"/>
      <c r="G266" s="45"/>
      <c r="H266" s="201"/>
      <c r="I266" s="201"/>
      <c r="J266" s="201"/>
      <c r="K266" s="200"/>
      <c r="L266" s="200"/>
      <c r="M266" s="34"/>
      <c r="N266" s="106"/>
      <c r="O266" s="57"/>
      <c r="P266" s="57"/>
      <c r="Q266" s="57">
        <f t="shared" si="5"/>
        <v>0</v>
      </c>
    </row>
    <row r="267" spans="1:17" s="18" customFormat="1" ht="13.5" customHeight="1">
      <c r="A267" s="45"/>
      <c r="B267" s="53" t="s">
        <v>115</v>
      </c>
      <c r="C267" s="158"/>
      <c r="D267" s="158"/>
      <c r="E267" s="50"/>
      <c r="F267" s="45"/>
      <c r="G267" s="45"/>
      <c r="H267" s="201"/>
      <c r="I267" s="201"/>
      <c r="J267" s="201"/>
      <c r="K267" s="200"/>
      <c r="L267" s="200"/>
      <c r="M267" s="34"/>
      <c r="N267" s="106"/>
      <c r="O267" s="57"/>
      <c r="P267" s="57"/>
      <c r="Q267" s="57">
        <f t="shared" si="5"/>
        <v>0</v>
      </c>
    </row>
    <row r="268" spans="1:17" s="18" customFormat="1" ht="13.5" customHeight="1">
      <c r="A268" s="45"/>
      <c r="B268" s="45"/>
      <c r="C268" s="158"/>
      <c r="D268" s="158"/>
      <c r="E268" s="50"/>
      <c r="F268" s="45"/>
      <c r="G268" s="45"/>
      <c r="H268" s="201"/>
      <c r="I268" s="201"/>
      <c r="J268" s="201"/>
      <c r="K268" s="200"/>
      <c r="L268" s="200"/>
      <c r="M268" s="34"/>
      <c r="N268" s="106"/>
      <c r="O268" s="57"/>
      <c r="P268" s="57"/>
      <c r="Q268" s="57">
        <f t="shared" si="5"/>
        <v>0</v>
      </c>
    </row>
    <row r="269" spans="1:17" s="18" customFormat="1" ht="13.5" customHeight="1">
      <c r="A269" s="45"/>
      <c r="B269" s="45"/>
      <c r="C269" s="132">
        <v>1</v>
      </c>
      <c r="D269" s="201" t="s">
        <v>168</v>
      </c>
      <c r="E269" s="201"/>
      <c r="F269" s="33" t="s">
        <v>10</v>
      </c>
      <c r="G269" s="25" t="s">
        <v>11</v>
      </c>
      <c r="H269" s="228">
        <v>18470</v>
      </c>
      <c r="I269" s="228"/>
      <c r="J269" s="201"/>
      <c r="K269" s="35" t="s">
        <v>78</v>
      </c>
      <c r="L269" s="62"/>
      <c r="M269" s="62" t="s">
        <v>44</v>
      </c>
      <c r="N269" s="106">
        <v>18470</v>
      </c>
      <c r="O269" s="57"/>
      <c r="P269" s="57"/>
      <c r="Q269" s="57"/>
    </row>
    <row r="270" spans="1:17" s="18" customFormat="1" ht="13.5" customHeight="1">
      <c r="A270" s="45"/>
      <c r="B270" s="45"/>
      <c r="C270" s="45"/>
      <c r="D270" s="45"/>
      <c r="E270" s="45"/>
      <c r="F270" s="45"/>
      <c r="G270" s="45"/>
      <c r="H270" s="201"/>
      <c r="I270" s="45"/>
      <c r="J270" s="45"/>
      <c r="K270" s="45"/>
      <c r="L270" s="45"/>
      <c r="M270" s="45"/>
      <c r="N270" s="83"/>
      <c r="O270" s="57"/>
      <c r="P270" s="57"/>
      <c r="Q270" s="57"/>
    </row>
    <row r="271" spans="1:17" s="18" customFormat="1" ht="14.1" customHeight="1">
      <c r="A271" s="166"/>
      <c r="B271" s="41"/>
      <c r="C271" s="165"/>
      <c r="D271" s="165"/>
      <c r="E271" s="165"/>
      <c r="F271" s="33"/>
      <c r="G271" s="25"/>
      <c r="H271" s="164"/>
      <c r="I271" s="164"/>
      <c r="J271" s="164"/>
      <c r="K271" s="163"/>
      <c r="L271" s="163"/>
      <c r="M271" s="34"/>
      <c r="N271" s="106"/>
    </row>
    <row r="272" spans="1:17" s="18" customFormat="1" ht="39.75" customHeight="1">
      <c r="A272" s="145"/>
      <c r="B272" s="264" t="s">
        <v>322</v>
      </c>
      <c r="C272" s="212"/>
      <c r="D272" s="212"/>
      <c r="E272" s="212"/>
      <c r="F272" s="33"/>
      <c r="G272" s="263" t="s">
        <v>323</v>
      </c>
      <c r="H272" s="263"/>
      <c r="I272" s="263"/>
      <c r="J272" s="263"/>
      <c r="K272" s="263"/>
      <c r="L272" s="143"/>
      <c r="M272" s="34"/>
      <c r="N272" s="106"/>
    </row>
    <row r="273" spans="1:14" s="18" customFormat="1" ht="15" customHeight="1">
      <c r="A273" s="145"/>
      <c r="B273" s="41"/>
      <c r="C273" s="142"/>
      <c r="D273" s="142"/>
      <c r="E273" s="142"/>
      <c r="F273" s="33"/>
      <c r="G273" s="25"/>
      <c r="H273" s="141"/>
      <c r="I273" s="141"/>
      <c r="J273" s="141"/>
      <c r="K273" s="143"/>
      <c r="L273" s="143"/>
      <c r="M273" s="34"/>
      <c r="N273" s="106"/>
    </row>
    <row r="274" spans="1:14" s="18" customFormat="1" ht="15" customHeight="1">
      <c r="A274" s="139"/>
      <c r="B274" s="41"/>
      <c r="C274" s="138"/>
      <c r="D274" s="138"/>
      <c r="E274" s="138"/>
      <c r="F274" s="33"/>
      <c r="G274" s="25"/>
      <c r="H274" s="137"/>
      <c r="I274" s="137"/>
      <c r="J274" s="137"/>
      <c r="K274" s="136"/>
      <c r="L274" s="136"/>
      <c r="M274" s="34"/>
      <c r="N274" s="106"/>
    </row>
    <row r="275" spans="1:14" s="18" customFormat="1" ht="15" customHeight="1">
      <c r="A275" s="139"/>
      <c r="B275" s="41"/>
      <c r="C275" s="138"/>
      <c r="D275" s="138"/>
      <c r="E275" s="138"/>
      <c r="F275" s="33"/>
      <c r="G275" s="25"/>
      <c r="H275" s="137"/>
      <c r="I275" s="137"/>
      <c r="J275" s="137"/>
      <c r="K275" s="136"/>
      <c r="L275" s="136"/>
      <c r="M275" s="34"/>
      <c r="N275" s="106"/>
    </row>
    <row r="276" spans="1:14" s="18" customFormat="1" ht="15" customHeight="1">
      <c r="A276" s="139"/>
      <c r="B276" s="41"/>
      <c r="C276" s="138"/>
      <c r="D276" s="138"/>
      <c r="E276" s="138"/>
      <c r="F276" s="33"/>
      <c r="G276" s="25"/>
      <c r="H276" s="137"/>
      <c r="I276" s="137"/>
      <c r="J276" s="137"/>
      <c r="K276" s="136"/>
      <c r="L276" s="136"/>
      <c r="M276" s="34"/>
      <c r="N276" s="106"/>
    </row>
    <row r="277" spans="1:14" s="18" customFormat="1" ht="15" customHeight="1">
      <c r="A277" s="139"/>
      <c r="B277" s="41"/>
      <c r="C277" s="138"/>
      <c r="D277" s="138"/>
      <c r="E277" s="138"/>
      <c r="F277" s="33"/>
      <c r="G277" s="25"/>
      <c r="H277" s="137"/>
      <c r="I277" s="137"/>
      <c r="J277" s="137"/>
      <c r="K277" s="136"/>
      <c r="L277" s="136"/>
      <c r="M277" s="34"/>
      <c r="N277" s="106"/>
    </row>
    <row r="278" spans="1:14" s="18" customFormat="1" ht="15" customHeight="1">
      <c r="A278" s="139"/>
      <c r="B278" s="41"/>
      <c r="C278" s="138"/>
      <c r="D278" s="138"/>
      <c r="E278" s="138"/>
      <c r="F278" s="33"/>
      <c r="G278" s="25"/>
      <c r="H278" s="137"/>
      <c r="I278" s="137"/>
      <c r="J278" s="137"/>
      <c r="K278" s="136"/>
      <c r="L278" s="136"/>
      <c r="M278" s="34"/>
      <c r="N278" s="106"/>
    </row>
    <row r="279" spans="1:14" s="18" customFormat="1" ht="15" customHeight="1">
      <c r="A279" s="139"/>
      <c r="B279" s="41"/>
      <c r="C279" s="138"/>
      <c r="D279" s="138"/>
      <c r="E279" s="138"/>
      <c r="F279" s="33"/>
      <c r="G279" s="25"/>
      <c r="H279" s="137"/>
      <c r="I279" s="137"/>
      <c r="J279" s="137"/>
      <c r="K279" s="136"/>
      <c r="L279" s="136"/>
      <c r="M279" s="34"/>
      <c r="N279" s="106"/>
    </row>
    <row r="280" spans="1:14" s="18" customFormat="1" ht="15" customHeight="1">
      <c r="A280" s="139"/>
      <c r="B280" s="41"/>
      <c r="C280" s="138"/>
      <c r="D280" s="138"/>
      <c r="E280" s="138"/>
      <c r="F280" s="33"/>
      <c r="G280" s="25"/>
      <c r="H280" s="137"/>
      <c r="I280" s="137"/>
      <c r="J280" s="137"/>
      <c r="K280" s="136"/>
      <c r="L280" s="136"/>
      <c r="M280" s="34"/>
      <c r="N280" s="106"/>
    </row>
    <row r="281" spans="1:14" s="18" customFormat="1" ht="15" customHeight="1">
      <c r="A281" s="139"/>
      <c r="B281" s="41"/>
      <c r="C281" s="138"/>
      <c r="D281" s="138"/>
      <c r="E281" s="138"/>
      <c r="F281" s="33"/>
      <c r="G281" s="25"/>
      <c r="H281" s="137"/>
      <c r="I281" s="137"/>
      <c r="J281" s="137"/>
      <c r="K281" s="136"/>
      <c r="L281" s="136"/>
      <c r="M281" s="34"/>
      <c r="N281" s="106"/>
    </row>
    <row r="282" spans="1:14" s="18" customFormat="1" ht="15" customHeight="1">
      <c r="A282" s="139"/>
      <c r="B282" s="41"/>
      <c r="C282" s="138"/>
      <c r="D282" s="138"/>
      <c r="E282" s="138"/>
      <c r="F282" s="33"/>
      <c r="G282" s="25"/>
      <c r="H282" s="137"/>
      <c r="I282" s="137"/>
      <c r="J282" s="137"/>
      <c r="K282" s="136"/>
      <c r="L282" s="136"/>
      <c r="M282" s="34"/>
      <c r="N282" s="106"/>
    </row>
    <row r="283" spans="1:14" s="18" customFormat="1" ht="15" customHeight="1">
      <c r="A283" s="139"/>
      <c r="B283" s="41"/>
      <c r="C283" s="138"/>
      <c r="D283" s="138"/>
      <c r="E283" s="138"/>
      <c r="F283" s="33"/>
      <c r="G283" s="25"/>
      <c r="H283" s="137"/>
      <c r="I283" s="137"/>
      <c r="J283" s="137"/>
      <c r="K283" s="136"/>
      <c r="L283" s="136"/>
      <c r="M283" s="34"/>
      <c r="N283" s="106"/>
    </row>
    <row r="284" spans="1:14" s="18" customFormat="1" ht="15" customHeight="1">
      <c r="A284" s="139"/>
      <c r="B284" s="41"/>
      <c r="C284" s="138"/>
      <c r="D284" s="138"/>
      <c r="E284" s="138"/>
      <c r="F284" s="33"/>
      <c r="G284" s="25"/>
      <c r="H284" s="137"/>
      <c r="I284" s="137"/>
      <c r="J284" s="137"/>
      <c r="K284" s="136"/>
      <c r="L284" s="136"/>
      <c r="M284" s="34"/>
      <c r="N284" s="106"/>
    </row>
    <row r="285" spans="1:14" s="18" customFormat="1" ht="15" customHeight="1">
      <c r="A285" s="139"/>
      <c r="B285" s="41"/>
      <c r="C285" s="138"/>
      <c r="D285" s="138"/>
      <c r="E285" s="138"/>
      <c r="F285" s="33"/>
      <c r="G285" s="25"/>
      <c r="H285" s="137"/>
      <c r="I285" s="137"/>
      <c r="J285" s="137"/>
      <c r="K285" s="136"/>
      <c r="L285" s="136"/>
      <c r="M285" s="34"/>
      <c r="N285" s="106"/>
    </row>
    <row r="286" spans="1:14" s="18" customFormat="1" ht="15" customHeight="1">
      <c r="A286" s="139"/>
      <c r="B286" s="41"/>
      <c r="C286" s="138"/>
      <c r="D286" s="138"/>
      <c r="E286" s="138"/>
      <c r="F286" s="33"/>
      <c r="G286" s="25"/>
      <c r="H286" s="137"/>
      <c r="I286" s="137"/>
      <c r="J286" s="137"/>
      <c r="K286" s="136"/>
      <c r="L286" s="136"/>
      <c r="M286" s="34"/>
      <c r="N286" s="106"/>
    </row>
    <row r="287" spans="1:14" s="18" customFormat="1" ht="15" customHeight="1">
      <c r="A287" s="139"/>
      <c r="B287" s="41"/>
      <c r="C287" s="138"/>
      <c r="D287" s="138"/>
      <c r="E287" s="138"/>
      <c r="F287" s="33"/>
      <c r="G287" s="25"/>
      <c r="H287" s="137"/>
      <c r="I287" s="137"/>
      <c r="J287" s="137"/>
      <c r="K287" s="136"/>
      <c r="L287" s="136"/>
      <c r="M287" s="34"/>
      <c r="N287" s="106"/>
    </row>
    <row r="288" spans="1:14" s="18" customFormat="1" ht="15" customHeight="1">
      <c r="A288" s="139"/>
      <c r="B288" s="41"/>
      <c r="C288" s="138"/>
      <c r="D288" s="138"/>
      <c r="E288" s="138"/>
      <c r="F288" s="33"/>
      <c r="G288" s="25"/>
      <c r="H288" s="137"/>
      <c r="I288" s="137"/>
      <c r="J288" s="137"/>
      <c r="K288" s="136"/>
      <c r="L288" s="136"/>
      <c r="M288" s="34"/>
      <c r="N288" s="106"/>
    </row>
    <row r="289" spans="1:14" s="18" customFormat="1" ht="15" customHeight="1">
      <c r="A289" s="139"/>
      <c r="B289" s="41"/>
      <c r="C289" s="138"/>
      <c r="D289" s="138"/>
      <c r="E289" s="138"/>
      <c r="F289" s="33"/>
      <c r="G289" s="25"/>
      <c r="H289" s="137"/>
      <c r="I289" s="137"/>
      <c r="J289" s="137"/>
      <c r="K289" s="136"/>
      <c r="L289" s="136"/>
      <c r="M289" s="34"/>
      <c r="N289" s="106"/>
    </row>
    <row r="290" spans="1:14" s="18" customFormat="1" ht="15" customHeight="1">
      <c r="A290" s="139"/>
      <c r="B290" s="41"/>
      <c r="C290" s="138"/>
      <c r="D290" s="138"/>
      <c r="E290" s="138"/>
      <c r="F290" s="33"/>
      <c r="G290" s="25"/>
      <c r="H290" s="137"/>
      <c r="I290" s="137"/>
      <c r="J290" s="137"/>
      <c r="K290" s="136"/>
      <c r="L290" s="136"/>
      <c r="M290" s="34"/>
      <c r="N290" s="106"/>
    </row>
    <row r="291" spans="1:14" s="18" customFormat="1" ht="15" customHeight="1">
      <c r="A291" s="139"/>
      <c r="B291" s="41"/>
      <c r="C291" s="138"/>
      <c r="D291" s="138"/>
      <c r="E291" s="138"/>
      <c r="F291" s="33"/>
      <c r="G291" s="25"/>
      <c r="H291" s="137"/>
      <c r="I291" s="137"/>
      <c r="J291" s="137"/>
      <c r="K291" s="136"/>
      <c r="L291" s="136"/>
      <c r="M291" s="34"/>
      <c r="N291" s="106"/>
    </row>
    <row r="292" spans="1:14" s="18" customFormat="1" ht="15" customHeight="1">
      <c r="A292" s="139"/>
      <c r="B292" s="41"/>
      <c r="C292" s="138"/>
      <c r="D292" s="138"/>
      <c r="E292" s="138"/>
      <c r="F292" s="33"/>
      <c r="G292" s="25"/>
      <c r="H292" s="137"/>
      <c r="I292" s="137"/>
      <c r="J292" s="137"/>
      <c r="K292" s="136"/>
      <c r="L292" s="136"/>
      <c r="M292" s="34"/>
      <c r="N292" s="106"/>
    </row>
    <row r="293" spans="1:14" s="18" customFormat="1" ht="15" customHeight="1">
      <c r="A293" s="139"/>
      <c r="B293" s="41"/>
      <c r="C293" s="138"/>
      <c r="D293" s="138"/>
      <c r="E293" s="138"/>
      <c r="F293" s="33"/>
      <c r="G293" s="25"/>
      <c r="H293" s="137"/>
      <c r="I293" s="137"/>
      <c r="J293" s="137"/>
      <c r="K293" s="136"/>
      <c r="L293" s="136"/>
      <c r="M293" s="34"/>
      <c r="N293" s="106"/>
    </row>
    <row r="294" spans="1:14" s="18" customFormat="1" ht="15" customHeight="1">
      <c r="A294" s="139"/>
      <c r="B294" s="41"/>
      <c r="C294" s="138"/>
      <c r="D294" s="138"/>
      <c r="E294" s="138"/>
      <c r="F294" s="33"/>
      <c r="G294" s="25"/>
      <c r="H294" s="137"/>
      <c r="I294" s="137"/>
      <c r="J294" s="137"/>
      <c r="K294" s="136"/>
      <c r="L294" s="136"/>
      <c r="M294" s="34"/>
      <c r="N294" s="106"/>
    </row>
    <row r="295" spans="1:14" s="18" customFormat="1" ht="15" customHeight="1">
      <c r="A295" s="139"/>
      <c r="B295" s="41"/>
      <c r="C295" s="138"/>
      <c r="D295" s="138"/>
      <c r="E295" s="138"/>
      <c r="F295" s="33"/>
      <c r="G295" s="25"/>
      <c r="H295" s="137"/>
      <c r="I295" s="137"/>
      <c r="J295" s="137"/>
      <c r="K295" s="136"/>
      <c r="L295" s="136"/>
      <c r="M295" s="34"/>
      <c r="N295" s="106"/>
    </row>
    <row r="296" spans="1:14" s="18" customFormat="1" ht="15" customHeight="1">
      <c r="A296" s="139"/>
      <c r="B296" s="41"/>
      <c r="C296" s="138"/>
      <c r="D296" s="138"/>
      <c r="E296" s="138"/>
      <c r="F296" s="33"/>
      <c r="G296" s="25"/>
      <c r="H296" s="137"/>
      <c r="I296" s="137"/>
      <c r="J296" s="137"/>
      <c r="K296" s="136"/>
      <c r="L296" s="136"/>
      <c r="M296" s="34"/>
      <c r="N296" s="106"/>
    </row>
    <row r="297" spans="1:14" s="18" customFormat="1" ht="15" customHeight="1">
      <c r="A297" s="139"/>
      <c r="B297" s="41"/>
      <c r="C297" s="138"/>
      <c r="D297" s="138"/>
      <c r="E297" s="138"/>
      <c r="F297" s="33"/>
      <c r="G297" s="25"/>
      <c r="H297" s="137"/>
      <c r="I297" s="137"/>
      <c r="J297" s="137"/>
      <c r="K297" s="136"/>
      <c r="L297" s="136"/>
      <c r="M297" s="34"/>
      <c r="N297" s="106"/>
    </row>
    <row r="298" spans="1:14" s="18" customFormat="1" ht="15" customHeight="1">
      <c r="A298" s="139"/>
      <c r="B298" s="41"/>
      <c r="C298" s="138"/>
      <c r="D298" s="138"/>
      <c r="E298" s="138"/>
      <c r="F298" s="33"/>
      <c r="G298" s="25"/>
      <c r="H298" s="137"/>
      <c r="I298" s="137"/>
      <c r="J298" s="137"/>
      <c r="K298" s="136"/>
      <c r="L298" s="136"/>
      <c r="M298" s="34"/>
      <c r="N298" s="106"/>
    </row>
    <row r="299" spans="1:14" s="18" customFormat="1" ht="15" customHeight="1">
      <c r="A299" s="139"/>
      <c r="B299" s="41"/>
      <c r="C299" s="138"/>
      <c r="D299" s="138"/>
      <c r="E299" s="138"/>
      <c r="F299" s="33"/>
      <c r="G299" s="25"/>
      <c r="H299" s="137"/>
      <c r="I299" s="137"/>
      <c r="J299" s="137"/>
      <c r="K299" s="136"/>
      <c r="L299" s="136"/>
      <c r="M299" s="34"/>
      <c r="N299" s="106"/>
    </row>
    <row r="300" spans="1:14" s="18" customFormat="1" ht="15" customHeight="1">
      <c r="A300" s="139"/>
      <c r="B300" s="41"/>
      <c r="C300" s="138"/>
      <c r="D300" s="138"/>
      <c r="E300" s="138"/>
      <c r="F300" s="33"/>
      <c r="G300" s="25"/>
      <c r="H300" s="137"/>
      <c r="I300" s="137"/>
      <c r="J300" s="137"/>
      <c r="K300" s="136"/>
      <c r="L300" s="136"/>
      <c r="M300" s="34"/>
      <c r="N300" s="106"/>
    </row>
    <row r="301" spans="1:14" s="18" customFormat="1" ht="15" customHeight="1">
      <c r="A301" s="139"/>
      <c r="B301" s="41"/>
      <c r="C301" s="138"/>
      <c r="D301" s="138"/>
      <c r="E301" s="138"/>
      <c r="F301" s="33"/>
      <c r="G301" s="25"/>
      <c r="H301" s="137"/>
      <c r="I301" s="137"/>
      <c r="J301" s="137"/>
      <c r="K301" s="136"/>
      <c r="L301" s="136"/>
      <c r="M301" s="34"/>
      <c r="N301" s="106"/>
    </row>
    <row r="302" spans="1:14" s="18" customFormat="1" ht="15" customHeight="1">
      <c r="A302" s="139"/>
      <c r="B302" s="41"/>
      <c r="C302" s="138"/>
      <c r="D302" s="138"/>
      <c r="E302" s="138"/>
      <c r="F302" s="33"/>
      <c r="G302" s="25"/>
      <c r="H302" s="137"/>
      <c r="I302" s="137"/>
      <c r="J302" s="137"/>
      <c r="K302" s="136"/>
      <c r="L302" s="136"/>
      <c r="M302" s="34"/>
      <c r="N302" s="106"/>
    </row>
    <row r="303" spans="1:14" s="18" customFormat="1" ht="15" customHeight="1">
      <c r="A303" s="139"/>
      <c r="B303" s="41"/>
      <c r="C303" s="138"/>
      <c r="D303" s="138"/>
      <c r="E303" s="138"/>
      <c r="F303" s="33"/>
      <c r="G303" s="25"/>
      <c r="H303" s="137"/>
      <c r="I303" s="137"/>
      <c r="J303" s="137"/>
      <c r="K303" s="136"/>
      <c r="L303" s="136"/>
      <c r="M303" s="34"/>
      <c r="N303" s="106"/>
    </row>
    <row r="304" spans="1:14" s="18" customFormat="1" ht="15" customHeight="1">
      <c r="A304" s="139"/>
      <c r="B304" s="41"/>
      <c r="C304" s="138"/>
      <c r="D304" s="138"/>
      <c r="E304" s="138"/>
      <c r="F304" s="33"/>
      <c r="G304" s="25"/>
      <c r="H304" s="137"/>
      <c r="I304" s="137"/>
      <c r="J304" s="137"/>
      <c r="K304" s="136"/>
      <c r="L304" s="136"/>
      <c r="M304" s="34"/>
      <c r="N304" s="106"/>
    </row>
    <row r="305" spans="1:14" s="18" customFormat="1" ht="15" customHeight="1">
      <c r="A305" s="139"/>
      <c r="B305" s="41"/>
      <c r="C305" s="138"/>
      <c r="D305" s="138"/>
      <c r="E305" s="138"/>
      <c r="F305" s="33"/>
      <c r="G305" s="25"/>
      <c r="H305" s="137"/>
      <c r="I305" s="137"/>
      <c r="J305" s="137"/>
      <c r="K305" s="136"/>
      <c r="L305" s="136"/>
      <c r="M305" s="34"/>
      <c r="N305" s="106"/>
    </row>
    <row r="306" spans="1:14" s="18" customFormat="1" ht="15" customHeight="1">
      <c r="A306" s="139"/>
      <c r="B306" s="41"/>
      <c r="C306" s="138"/>
      <c r="D306" s="138"/>
      <c r="E306" s="138"/>
      <c r="F306" s="33"/>
      <c r="G306" s="25"/>
      <c r="H306" s="137"/>
      <c r="I306" s="137"/>
      <c r="J306" s="137"/>
      <c r="K306" s="136"/>
      <c r="L306" s="136"/>
      <c r="M306" s="34"/>
      <c r="N306" s="106"/>
    </row>
    <row r="307" spans="1:14" s="18" customFormat="1" ht="15" customHeight="1">
      <c r="A307" s="139"/>
      <c r="B307" s="41"/>
      <c r="C307" s="138"/>
      <c r="D307" s="138"/>
      <c r="E307" s="138"/>
      <c r="F307" s="33"/>
      <c r="G307" s="25"/>
      <c r="H307" s="137"/>
      <c r="I307" s="137"/>
      <c r="J307" s="137"/>
      <c r="K307" s="136"/>
      <c r="L307" s="136"/>
      <c r="M307" s="34"/>
      <c r="N307" s="106"/>
    </row>
    <row r="308" spans="1:14" s="18" customFormat="1" ht="15" customHeight="1">
      <c r="A308" s="139"/>
      <c r="B308" s="41"/>
      <c r="C308" s="138"/>
      <c r="D308" s="138"/>
      <c r="E308" s="138"/>
      <c r="F308" s="33"/>
      <c r="G308" s="25"/>
      <c r="H308" s="137"/>
      <c r="I308" s="137"/>
      <c r="J308" s="137"/>
      <c r="K308" s="136"/>
      <c r="L308" s="136"/>
      <c r="M308" s="34"/>
      <c r="N308" s="106"/>
    </row>
    <row r="309" spans="1:14" s="18" customFormat="1" ht="15" customHeight="1">
      <c r="A309" s="139"/>
      <c r="B309" s="41"/>
      <c r="C309" s="138"/>
      <c r="D309" s="138"/>
      <c r="E309" s="138"/>
      <c r="F309" s="33"/>
      <c r="G309" s="25"/>
      <c r="H309" s="137"/>
      <c r="I309" s="137"/>
      <c r="J309" s="137"/>
      <c r="K309" s="136"/>
      <c r="L309" s="136"/>
      <c r="M309" s="34"/>
      <c r="N309" s="106"/>
    </row>
    <row r="310" spans="1:14" s="18" customFormat="1" ht="15" customHeight="1">
      <c r="A310" s="139"/>
      <c r="B310" s="41"/>
      <c r="C310" s="138"/>
      <c r="D310" s="138"/>
      <c r="E310" s="138"/>
      <c r="F310" s="33"/>
      <c r="G310" s="25"/>
      <c r="H310" s="137"/>
      <c r="I310" s="137"/>
      <c r="J310" s="137"/>
      <c r="K310" s="136"/>
      <c r="L310" s="136"/>
      <c r="M310" s="34"/>
      <c r="N310" s="106"/>
    </row>
    <row r="311" spans="1:14" s="18" customFormat="1" ht="15" customHeight="1">
      <c r="A311" s="139"/>
      <c r="B311" s="41"/>
      <c r="C311" s="138"/>
      <c r="D311" s="138"/>
      <c r="E311" s="138"/>
      <c r="F311" s="33"/>
      <c r="G311" s="25"/>
      <c r="H311" s="137"/>
      <c r="I311" s="137"/>
      <c r="J311" s="137"/>
      <c r="K311" s="136"/>
      <c r="L311" s="136"/>
      <c r="M311" s="34"/>
      <c r="N311" s="106"/>
    </row>
    <row r="312" spans="1:14" s="18" customFormat="1" ht="15" customHeight="1">
      <c r="A312" s="139"/>
      <c r="B312" s="41"/>
      <c r="C312" s="138"/>
      <c r="D312" s="138"/>
      <c r="E312" s="138"/>
      <c r="F312" s="33"/>
      <c r="G312" s="25"/>
      <c r="H312" s="137"/>
      <c r="I312" s="137"/>
      <c r="J312" s="137"/>
      <c r="K312" s="136"/>
      <c r="L312" s="136"/>
      <c r="M312" s="34"/>
      <c r="N312" s="106"/>
    </row>
    <row r="313" spans="1:14" s="18" customFormat="1" ht="15" customHeight="1">
      <c r="A313" s="139"/>
      <c r="B313" s="41"/>
      <c r="C313" s="138"/>
      <c r="D313" s="138"/>
      <c r="E313" s="138"/>
      <c r="F313" s="33"/>
      <c r="G313" s="25"/>
      <c r="H313" s="137"/>
      <c r="I313" s="137"/>
      <c r="J313" s="137"/>
      <c r="K313" s="136"/>
      <c r="L313" s="136"/>
      <c r="M313" s="34"/>
      <c r="N313" s="106"/>
    </row>
    <row r="314" spans="1:14" s="18" customFormat="1" ht="15" customHeight="1">
      <c r="A314" s="139"/>
      <c r="B314" s="41"/>
      <c r="C314" s="138"/>
      <c r="D314" s="138"/>
      <c r="E314" s="138"/>
      <c r="F314" s="33"/>
      <c r="G314" s="25"/>
      <c r="H314" s="137"/>
      <c r="I314" s="137"/>
      <c r="J314" s="137"/>
      <c r="K314" s="136"/>
      <c r="L314" s="136"/>
      <c r="M314" s="34"/>
      <c r="N314" s="106"/>
    </row>
    <row r="315" spans="1:14" s="18" customFormat="1" ht="15" customHeight="1">
      <c r="A315" s="139"/>
      <c r="B315" s="41"/>
      <c r="C315" s="138"/>
      <c r="D315" s="138"/>
      <c r="E315" s="138"/>
      <c r="F315" s="33"/>
      <c r="G315" s="25"/>
      <c r="H315" s="137"/>
      <c r="I315" s="137"/>
      <c r="J315" s="137"/>
      <c r="K315" s="136"/>
      <c r="L315" s="136"/>
      <c r="M315" s="34"/>
      <c r="N315" s="106"/>
    </row>
    <row r="316" spans="1:14" s="18" customFormat="1" ht="15" customHeight="1">
      <c r="A316" s="139"/>
      <c r="B316" s="41"/>
      <c r="C316" s="138"/>
      <c r="D316" s="138"/>
      <c r="E316" s="138"/>
      <c r="F316" s="33"/>
      <c r="G316" s="25"/>
      <c r="H316" s="137"/>
      <c r="I316" s="137"/>
      <c r="J316" s="137"/>
      <c r="K316" s="136"/>
      <c r="L316" s="136"/>
      <c r="M316" s="34"/>
      <c r="N316" s="106"/>
    </row>
    <row r="317" spans="1:14" s="18" customFormat="1" ht="15" customHeight="1">
      <c r="A317" s="139"/>
      <c r="B317" s="41"/>
      <c r="C317" s="138"/>
      <c r="D317" s="138"/>
      <c r="E317" s="138"/>
      <c r="F317" s="33"/>
      <c r="G317" s="25"/>
      <c r="H317" s="137"/>
      <c r="I317" s="137"/>
      <c r="J317" s="137"/>
      <c r="K317" s="136"/>
      <c r="L317" s="136"/>
      <c r="M317" s="34"/>
      <c r="N317" s="106"/>
    </row>
    <row r="318" spans="1:14" s="18" customFormat="1" ht="14.1" customHeight="1">
      <c r="A318" s="139"/>
      <c r="B318" s="41"/>
      <c r="C318" s="138"/>
      <c r="D318" s="138"/>
      <c r="E318" s="138"/>
      <c r="F318" s="33"/>
      <c r="G318" s="25"/>
      <c r="H318" s="137"/>
      <c r="I318" s="137"/>
      <c r="J318" s="137"/>
      <c r="K318" s="136"/>
      <c r="L318" s="136"/>
      <c r="M318" s="34"/>
      <c r="N318" s="106"/>
    </row>
    <row r="319" spans="1:14" s="18" customFormat="1" ht="14.1" customHeight="1">
      <c r="A319" s="139"/>
      <c r="B319" s="41"/>
      <c r="C319" s="138"/>
      <c r="D319" s="138"/>
      <c r="E319" s="138"/>
      <c r="F319" s="33"/>
      <c r="G319" s="25"/>
      <c r="H319" s="137"/>
      <c r="I319" s="137"/>
      <c r="J319" s="137"/>
      <c r="K319" s="136"/>
      <c r="L319" s="136"/>
      <c r="M319" s="34"/>
      <c r="N319" s="106"/>
    </row>
    <row r="320" spans="1:14" s="18" customFormat="1" ht="14.1" customHeight="1">
      <c r="A320" s="139"/>
      <c r="B320" s="41"/>
      <c r="C320" s="138"/>
      <c r="D320" s="138"/>
      <c r="E320" s="138"/>
      <c r="F320" s="33"/>
      <c r="G320" s="25"/>
      <c r="H320" s="137"/>
      <c r="I320" s="137"/>
      <c r="J320" s="137"/>
      <c r="K320" s="136"/>
      <c r="L320" s="136"/>
      <c r="M320" s="34"/>
      <c r="N320" s="106"/>
    </row>
    <row r="321" spans="1:14" s="18" customFormat="1" ht="14.1" customHeight="1">
      <c r="A321" s="139"/>
      <c r="B321" s="41"/>
      <c r="C321" s="138"/>
      <c r="D321" s="138"/>
      <c r="E321" s="138"/>
      <c r="F321" s="33"/>
      <c r="G321" s="25"/>
      <c r="H321" s="137"/>
      <c r="I321" s="137"/>
      <c r="J321" s="137"/>
      <c r="K321" s="136"/>
      <c r="L321" s="136"/>
      <c r="M321" s="34"/>
      <c r="N321" s="106"/>
    </row>
    <row r="322" spans="1:14" s="18" customFormat="1" ht="14.1" customHeight="1">
      <c r="A322" s="139"/>
      <c r="B322" s="41"/>
      <c r="C322" s="138"/>
      <c r="D322" s="138"/>
      <c r="E322" s="138"/>
      <c r="F322" s="33"/>
      <c r="G322" s="25"/>
      <c r="H322" s="137"/>
      <c r="I322" s="137"/>
      <c r="J322" s="137"/>
      <c r="K322" s="136"/>
      <c r="L322" s="136"/>
      <c r="M322" s="34"/>
      <c r="N322" s="106"/>
    </row>
    <row r="323" spans="1:14" s="18" customFormat="1" ht="14.1" customHeight="1">
      <c r="A323" s="139"/>
      <c r="B323" s="41"/>
      <c r="C323" s="138"/>
      <c r="D323" s="138"/>
      <c r="E323" s="138"/>
      <c r="F323" s="33"/>
      <c r="G323" s="25"/>
      <c r="H323" s="137"/>
      <c r="I323" s="137"/>
      <c r="J323" s="137"/>
      <c r="K323" s="136"/>
      <c r="L323" s="136"/>
      <c r="M323" s="34"/>
      <c r="N323" s="106"/>
    </row>
    <row r="324" spans="1:14" s="18" customFormat="1" ht="14.1" customHeight="1">
      <c r="A324" s="139"/>
      <c r="B324" s="41"/>
      <c r="C324" s="138"/>
      <c r="D324" s="138"/>
      <c r="E324" s="138"/>
      <c r="F324" s="33"/>
      <c r="G324" s="25"/>
      <c r="H324" s="137"/>
      <c r="I324" s="137"/>
      <c r="J324" s="137"/>
      <c r="K324" s="136"/>
      <c r="L324" s="136"/>
      <c r="M324" s="34"/>
      <c r="N324" s="106"/>
    </row>
    <row r="325" spans="1:14" s="18" customFormat="1" ht="14.1" customHeight="1">
      <c r="A325" s="139"/>
      <c r="B325" s="41"/>
      <c r="C325" s="138"/>
      <c r="D325" s="138"/>
      <c r="E325" s="138"/>
      <c r="F325" s="33"/>
      <c r="G325" s="25"/>
      <c r="H325" s="137"/>
      <c r="I325" s="137"/>
      <c r="J325" s="137"/>
      <c r="K325" s="136"/>
      <c r="L325" s="136"/>
      <c r="M325" s="34"/>
      <c r="N325" s="106"/>
    </row>
    <row r="326" spans="1:14" s="18" customFormat="1" ht="14.1" customHeight="1">
      <c r="A326" s="139"/>
      <c r="B326" s="41"/>
      <c r="C326" s="138"/>
      <c r="D326" s="138"/>
      <c r="E326" s="138"/>
      <c r="F326" s="33"/>
      <c r="G326" s="25"/>
      <c r="H326" s="137"/>
      <c r="I326" s="137"/>
      <c r="J326" s="137"/>
      <c r="K326" s="136"/>
      <c r="L326" s="136"/>
      <c r="M326" s="34"/>
      <c r="N326" s="106"/>
    </row>
    <row r="327" spans="1:14" s="18" customFormat="1" ht="14.1" customHeight="1">
      <c r="A327" s="139"/>
      <c r="B327" s="41"/>
      <c r="C327" s="138"/>
      <c r="D327" s="138"/>
      <c r="E327" s="138"/>
      <c r="F327" s="33"/>
      <c r="G327" s="25"/>
      <c r="H327" s="137"/>
      <c r="I327" s="137"/>
      <c r="J327" s="137"/>
      <c r="K327" s="136"/>
      <c r="L327" s="136"/>
      <c r="M327" s="34"/>
      <c r="N327" s="106"/>
    </row>
    <row r="328" spans="1:14" s="18" customFormat="1" ht="14.1" customHeight="1">
      <c r="A328" s="139"/>
      <c r="B328" s="41"/>
      <c r="C328" s="138"/>
      <c r="D328" s="138"/>
      <c r="E328" s="138"/>
      <c r="F328" s="33"/>
      <c r="G328" s="25"/>
      <c r="H328" s="137"/>
      <c r="I328" s="137"/>
      <c r="J328" s="137"/>
      <c r="K328" s="136"/>
      <c r="L328" s="136"/>
      <c r="M328" s="34"/>
      <c r="N328" s="106"/>
    </row>
    <row r="329" spans="1:14" s="18" customFormat="1" ht="14.1" customHeight="1">
      <c r="A329" s="139"/>
      <c r="B329" s="41"/>
      <c r="C329" s="138"/>
      <c r="D329" s="138"/>
      <c r="E329" s="138"/>
      <c r="F329" s="33"/>
      <c r="G329" s="25"/>
      <c r="H329" s="137"/>
      <c r="I329" s="137"/>
      <c r="J329" s="137"/>
      <c r="K329" s="136"/>
      <c r="L329" s="136"/>
      <c r="M329" s="34"/>
      <c r="N329" s="106"/>
    </row>
    <row r="330" spans="1:14" s="18" customFormat="1" ht="14.1" customHeight="1">
      <c r="A330" s="139"/>
      <c r="B330" s="41"/>
      <c r="C330" s="138"/>
      <c r="D330" s="138"/>
      <c r="E330" s="138"/>
      <c r="F330" s="33"/>
      <c r="G330" s="25"/>
      <c r="H330" s="137"/>
      <c r="I330" s="137"/>
      <c r="J330" s="137"/>
      <c r="K330" s="136"/>
      <c r="L330" s="136"/>
      <c r="M330" s="34"/>
      <c r="N330" s="106"/>
    </row>
    <row r="331" spans="1:14" s="18" customFormat="1" ht="14.1" customHeight="1">
      <c r="A331" s="139"/>
      <c r="B331" s="41"/>
      <c r="C331" s="138"/>
      <c r="D331" s="138"/>
      <c r="E331" s="138"/>
      <c r="F331" s="33"/>
      <c r="G331" s="25"/>
      <c r="H331" s="137"/>
      <c r="I331" s="137"/>
      <c r="J331" s="137"/>
      <c r="K331" s="136"/>
      <c r="L331" s="136"/>
      <c r="M331" s="34"/>
      <c r="N331" s="106"/>
    </row>
    <row r="332" spans="1:14" s="18" customFormat="1" ht="14.1" customHeight="1">
      <c r="A332" s="139"/>
      <c r="B332" s="41"/>
      <c r="C332" s="138"/>
      <c r="D332" s="138"/>
      <c r="E332" s="138"/>
      <c r="F332" s="33"/>
      <c r="G332" s="25"/>
      <c r="H332" s="137"/>
      <c r="I332" s="137"/>
      <c r="J332" s="137"/>
      <c r="K332" s="136"/>
      <c r="L332" s="136"/>
      <c r="M332" s="34"/>
      <c r="N332" s="106"/>
    </row>
    <row r="333" spans="1:14" s="18" customFormat="1" ht="14.1" customHeight="1">
      <c r="A333" s="139"/>
      <c r="B333" s="41"/>
      <c r="C333" s="138"/>
      <c r="D333" s="138"/>
      <c r="E333" s="138"/>
      <c r="F333" s="33"/>
      <c r="G333" s="25"/>
      <c r="H333" s="137"/>
      <c r="I333" s="137"/>
      <c r="J333" s="137"/>
      <c r="K333" s="136"/>
      <c r="L333" s="136"/>
      <c r="M333" s="34"/>
      <c r="N333" s="106"/>
    </row>
    <row r="334" spans="1:14" s="18" customFormat="1" ht="14.1" customHeight="1">
      <c r="A334" s="139"/>
      <c r="B334" s="41"/>
      <c r="C334" s="138"/>
      <c r="D334" s="138"/>
      <c r="E334" s="138"/>
      <c r="F334" s="33"/>
      <c r="G334" s="25"/>
      <c r="H334" s="137"/>
      <c r="I334" s="137"/>
      <c r="J334" s="137"/>
      <c r="K334" s="136"/>
      <c r="L334" s="136"/>
      <c r="M334" s="34"/>
      <c r="N334" s="106"/>
    </row>
    <row r="335" spans="1:14" s="18" customFormat="1" ht="14.1" customHeight="1">
      <c r="A335" s="139"/>
      <c r="B335" s="41"/>
      <c r="C335" s="138"/>
      <c r="D335" s="138"/>
      <c r="E335" s="138"/>
      <c r="F335" s="33"/>
      <c r="G335" s="25"/>
      <c r="H335" s="137"/>
      <c r="I335" s="137"/>
      <c r="J335" s="137"/>
      <c r="K335" s="136"/>
      <c r="L335" s="136"/>
      <c r="M335" s="34"/>
      <c r="N335" s="106"/>
    </row>
    <row r="336" spans="1:14" s="18" customFormat="1" ht="14.1" customHeight="1">
      <c r="A336" s="139"/>
      <c r="B336" s="41"/>
      <c r="C336" s="138"/>
      <c r="D336" s="138"/>
      <c r="E336" s="138"/>
      <c r="F336" s="33"/>
      <c r="G336" s="25"/>
      <c r="H336" s="137"/>
      <c r="I336" s="137"/>
      <c r="J336" s="137"/>
      <c r="K336" s="136"/>
      <c r="L336" s="136"/>
      <c r="M336" s="34"/>
      <c r="N336" s="106"/>
    </row>
    <row r="337" spans="1:14" s="18" customFormat="1" ht="14.1" customHeight="1">
      <c r="A337" s="139"/>
      <c r="B337" s="41"/>
      <c r="C337" s="138"/>
      <c r="D337" s="138"/>
      <c r="E337" s="138"/>
      <c r="F337" s="33"/>
      <c r="G337" s="25"/>
      <c r="H337" s="137"/>
      <c r="I337" s="137"/>
      <c r="J337" s="137"/>
      <c r="K337" s="136"/>
      <c r="L337" s="136"/>
      <c r="M337" s="34"/>
      <c r="N337" s="106"/>
    </row>
    <row r="338" spans="1:14" s="18" customFormat="1" ht="14.1" customHeight="1">
      <c r="A338" s="139"/>
      <c r="B338" s="41"/>
      <c r="C338" s="138"/>
      <c r="D338" s="138"/>
      <c r="E338" s="138"/>
      <c r="F338" s="33"/>
      <c r="G338" s="25"/>
      <c r="H338" s="137"/>
      <c r="I338" s="137"/>
      <c r="J338" s="137"/>
      <c r="K338" s="136"/>
      <c r="L338" s="136"/>
      <c r="M338" s="34"/>
      <c r="N338" s="106"/>
    </row>
    <row r="339" spans="1:14" s="18" customFormat="1" ht="14.1" customHeight="1">
      <c r="A339" s="139"/>
      <c r="B339" s="41"/>
      <c r="C339" s="138"/>
      <c r="D339" s="138"/>
      <c r="E339" s="138"/>
      <c r="F339" s="33"/>
      <c r="G339" s="25"/>
      <c r="H339" s="137"/>
      <c r="I339" s="137"/>
      <c r="J339" s="137"/>
      <c r="K339" s="136"/>
      <c r="L339" s="136"/>
      <c r="M339" s="34"/>
      <c r="N339" s="106"/>
    </row>
    <row r="340" spans="1:14" s="18" customFormat="1" ht="14.1" customHeight="1">
      <c r="A340" s="139"/>
      <c r="B340" s="41"/>
      <c r="C340" s="138"/>
      <c r="D340" s="138"/>
      <c r="E340" s="138"/>
      <c r="F340" s="33"/>
      <c r="G340" s="25"/>
      <c r="H340" s="137"/>
      <c r="I340" s="137"/>
      <c r="J340" s="137"/>
      <c r="K340" s="136"/>
      <c r="L340" s="136"/>
      <c r="M340" s="34"/>
      <c r="N340" s="106"/>
    </row>
    <row r="341" spans="1:14" s="18" customFormat="1" ht="14.1" customHeight="1">
      <c r="A341" s="139"/>
      <c r="B341" s="41"/>
      <c r="C341" s="138"/>
      <c r="D341" s="138"/>
      <c r="E341" s="138"/>
      <c r="F341" s="33"/>
      <c r="G341" s="25"/>
      <c r="H341" s="137"/>
      <c r="I341" s="137"/>
      <c r="J341" s="137"/>
      <c r="K341" s="136"/>
      <c r="L341" s="136"/>
      <c r="M341" s="34"/>
      <c r="N341" s="106"/>
    </row>
    <row r="342" spans="1:14" s="18" customFormat="1" ht="14.1" customHeight="1">
      <c r="A342" s="103"/>
      <c r="B342" s="41"/>
      <c r="C342" s="102"/>
      <c r="D342" s="102"/>
      <c r="E342" s="102"/>
      <c r="F342" s="33"/>
      <c r="G342" s="25"/>
      <c r="H342" s="101"/>
      <c r="I342" s="101"/>
      <c r="J342" s="101"/>
      <c r="K342" s="35"/>
      <c r="L342" s="34"/>
      <c r="M342" s="34"/>
      <c r="N342" s="104"/>
    </row>
  </sheetData>
  <mergeCells count="104">
    <mergeCell ref="G190:K190"/>
    <mergeCell ref="G272:K272"/>
    <mergeCell ref="C108:E108"/>
    <mergeCell ref="H108:J108"/>
    <mergeCell ref="C123:E123"/>
    <mergeCell ref="H123:J123"/>
    <mergeCell ref="C128:E128"/>
    <mergeCell ref="H128:J128"/>
    <mergeCell ref="H78:I78"/>
    <mergeCell ref="C116:E116"/>
    <mergeCell ref="H116:J116"/>
    <mergeCell ref="C84:E84"/>
    <mergeCell ref="C78:E78"/>
    <mergeCell ref="C87:E87"/>
    <mergeCell ref="H87:I87"/>
    <mergeCell ref="C121:E121"/>
    <mergeCell ref="H84:J84"/>
    <mergeCell ref="K188:L188"/>
    <mergeCell ref="C149:E149"/>
    <mergeCell ref="H149:J149"/>
    <mergeCell ref="C163:E163"/>
    <mergeCell ref="H163:I163"/>
    <mergeCell ref="C175:E175"/>
    <mergeCell ref="H175:I175"/>
    <mergeCell ref="H269:I269"/>
    <mergeCell ref="H229:I229"/>
    <mergeCell ref="H232:I232"/>
    <mergeCell ref="H256:I256"/>
    <mergeCell ref="H257:I257"/>
    <mergeCell ref="H258:I258"/>
    <mergeCell ref="H235:I235"/>
    <mergeCell ref="H239:I239"/>
    <mergeCell ref="H245:I245"/>
    <mergeCell ref="H250:I250"/>
    <mergeCell ref="H185:I185"/>
    <mergeCell ref="H226:I226"/>
    <mergeCell ref="H161:I161"/>
    <mergeCell ref="C161:E161"/>
    <mergeCell ref="A1:N1"/>
    <mergeCell ref="C15:E15"/>
    <mergeCell ref="H15:J15"/>
    <mergeCell ref="A6:A7"/>
    <mergeCell ref="B6:B7"/>
    <mergeCell ref="C6:F7"/>
    <mergeCell ref="G6:I7"/>
    <mergeCell ref="J6:K7"/>
    <mergeCell ref="L6:N7"/>
    <mergeCell ref="C3:N5"/>
    <mergeCell ref="C12:E12"/>
    <mergeCell ref="H12:J12"/>
    <mergeCell ref="C18:E18"/>
    <mergeCell ref="H18:J18"/>
    <mergeCell ref="C26:E26"/>
    <mergeCell ref="H26:J26"/>
    <mergeCell ref="C21:E21"/>
    <mergeCell ref="H21:J21"/>
    <mergeCell ref="C29:E29"/>
    <mergeCell ref="H29:J29"/>
    <mergeCell ref="C48:E48"/>
    <mergeCell ref="H48:J48"/>
    <mergeCell ref="C45:E45"/>
    <mergeCell ref="H45:J45"/>
    <mergeCell ref="C68:E68"/>
    <mergeCell ref="H68:J68"/>
    <mergeCell ref="H62:J62"/>
    <mergeCell ref="C33:E33"/>
    <mergeCell ref="H33:J33"/>
    <mergeCell ref="H40:I40"/>
    <mergeCell ref="C40:E40"/>
    <mergeCell ref="C62:E62"/>
    <mergeCell ref="C52:E52"/>
    <mergeCell ref="H52:J52"/>
    <mergeCell ref="C56:E56"/>
    <mergeCell ref="C185:E185"/>
    <mergeCell ref="C152:E152"/>
    <mergeCell ref="H152:I152"/>
    <mergeCell ref="H56:J56"/>
    <mergeCell ref="C81:E81"/>
    <mergeCell ref="H81:I81"/>
    <mergeCell ref="C73:E73"/>
    <mergeCell ref="H73:J73"/>
    <mergeCell ref="C103:E103"/>
    <mergeCell ref="H103:J103"/>
    <mergeCell ref="C90:E90"/>
    <mergeCell ref="H90:J90"/>
    <mergeCell ref="C95:E95"/>
    <mergeCell ref="H95:I95"/>
    <mergeCell ref="C98:E98"/>
    <mergeCell ref="H98:I98"/>
    <mergeCell ref="H121:J121"/>
    <mergeCell ref="C132:E132"/>
    <mergeCell ref="H132:J132"/>
    <mergeCell ref="C135:E135"/>
    <mergeCell ref="H135:J135"/>
    <mergeCell ref="C179:E179"/>
    <mergeCell ref="H179:I179"/>
    <mergeCell ref="C145:E145"/>
    <mergeCell ref="C156:E156"/>
    <mergeCell ref="H156:I156"/>
    <mergeCell ref="H145:I145"/>
    <mergeCell ref="H142:I142"/>
    <mergeCell ref="C142:E142"/>
    <mergeCell ref="C138:E138"/>
    <mergeCell ref="H138:J138"/>
  </mergeCells>
  <pageMargins left="0.7" right="0.38" top="0.51" bottom="0.49" header="0.21" footer="0.3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D28" sqref="D28"/>
    </sheetView>
  </sheetViews>
  <sheetFormatPr defaultRowHeight="15"/>
  <cols>
    <col min="2" max="2" width="31.28515625" customWidth="1"/>
    <col min="3" max="3" width="12.5703125" customWidth="1"/>
    <col min="4" max="4" width="9.7109375" customWidth="1"/>
    <col min="5" max="5" width="11" customWidth="1"/>
    <col min="6" max="6" width="11.28515625" customWidth="1"/>
    <col min="7" max="7" width="10.7109375" customWidth="1"/>
    <col min="8" max="8" width="10" customWidth="1"/>
    <col min="9" max="9" width="11.7109375" style="18" customWidth="1"/>
    <col min="10" max="10" width="10.42578125" customWidth="1"/>
  </cols>
  <sheetData>
    <row r="1" spans="1:14" ht="18">
      <c r="A1" s="240" t="s">
        <v>81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4" ht="18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4" ht="16.5" customHeight="1">
      <c r="A3" s="18"/>
      <c r="B3" s="108" t="s">
        <v>82</v>
      </c>
      <c r="C3" s="234" t="s">
        <v>198</v>
      </c>
      <c r="D3" s="234"/>
      <c r="E3" s="234"/>
      <c r="F3" s="234"/>
      <c r="G3" s="234"/>
      <c r="H3" s="234"/>
      <c r="I3" s="234"/>
      <c r="J3" s="234"/>
      <c r="K3" s="109"/>
      <c r="L3" s="109"/>
      <c r="M3" s="109"/>
      <c r="N3" s="109"/>
    </row>
    <row r="4" spans="1:14" s="18" customFormat="1" ht="15" customHeight="1">
      <c r="B4" s="108"/>
      <c r="C4" s="234"/>
      <c r="D4" s="234"/>
      <c r="E4" s="234"/>
      <c r="F4" s="234"/>
      <c r="G4" s="234"/>
      <c r="H4" s="234"/>
      <c r="I4" s="234"/>
      <c r="J4" s="234"/>
      <c r="K4" s="109"/>
      <c r="L4" s="109"/>
      <c r="M4" s="109"/>
      <c r="N4" s="109"/>
    </row>
    <row r="5" spans="1:14" ht="15.75" thickBot="1">
      <c r="A5" s="110"/>
      <c r="B5" s="18"/>
      <c r="C5" s="235"/>
      <c r="D5" s="235"/>
      <c r="E5" s="235"/>
      <c r="F5" s="235"/>
      <c r="G5" s="235"/>
      <c r="H5" s="235"/>
      <c r="I5" s="235"/>
      <c r="J5" s="235"/>
      <c r="K5" s="109"/>
      <c r="L5" s="109"/>
      <c r="M5" s="109"/>
      <c r="N5" s="109"/>
    </row>
    <row r="6" spans="1:14" ht="21.75" customHeight="1" thickTop="1" thickBot="1">
      <c r="A6" s="135" t="s">
        <v>1</v>
      </c>
      <c r="B6" s="134" t="s">
        <v>83</v>
      </c>
      <c r="C6" s="134" t="s">
        <v>84</v>
      </c>
      <c r="D6" s="134" t="s">
        <v>85</v>
      </c>
      <c r="E6" s="134" t="s">
        <v>86</v>
      </c>
      <c r="F6" s="134" t="s">
        <v>87</v>
      </c>
      <c r="G6" s="134" t="s">
        <v>88</v>
      </c>
      <c r="H6" s="134" t="s">
        <v>175</v>
      </c>
      <c r="I6" s="134" t="s">
        <v>89</v>
      </c>
      <c r="J6" s="134" t="s">
        <v>187</v>
      </c>
      <c r="K6" s="111"/>
      <c r="L6" s="18"/>
    </row>
    <row r="7" spans="1:14" ht="15.75" thickTop="1">
      <c r="A7" s="115"/>
      <c r="B7" s="22"/>
      <c r="C7" s="22"/>
      <c r="D7" s="115"/>
      <c r="E7" s="133"/>
      <c r="F7" s="115"/>
      <c r="G7" s="115"/>
      <c r="H7" s="115"/>
      <c r="I7" s="115"/>
      <c r="J7" s="115"/>
      <c r="K7" s="118"/>
      <c r="L7" s="18"/>
    </row>
    <row r="8" spans="1:14">
      <c r="A8" s="115">
        <v>1</v>
      </c>
      <c r="B8" s="119" t="s">
        <v>176</v>
      </c>
      <c r="C8" s="120">
        <v>560</v>
      </c>
      <c r="D8" s="115">
        <v>44</v>
      </c>
      <c r="E8" s="116">
        <v>274</v>
      </c>
      <c r="F8" s="117">
        <v>549</v>
      </c>
      <c r="G8" s="117">
        <v>0</v>
      </c>
      <c r="H8" s="117">
        <v>0</v>
      </c>
      <c r="I8" s="117">
        <v>0</v>
      </c>
      <c r="J8" s="117">
        <v>0</v>
      </c>
      <c r="K8" s="118"/>
      <c r="L8" s="18"/>
    </row>
    <row r="9" spans="1:14">
      <c r="A9" s="115">
        <v>2</v>
      </c>
      <c r="B9" s="119" t="s">
        <v>90</v>
      </c>
      <c r="C9" s="120">
        <v>3005</v>
      </c>
      <c r="D9" s="115">
        <v>103</v>
      </c>
      <c r="E9" s="116">
        <v>772</v>
      </c>
      <c r="F9" s="117">
        <v>0</v>
      </c>
      <c r="G9" s="117">
        <v>0</v>
      </c>
      <c r="H9" s="117">
        <v>0</v>
      </c>
      <c r="I9" s="117">
        <v>40568</v>
      </c>
      <c r="J9" s="117">
        <v>0</v>
      </c>
      <c r="K9" s="118"/>
      <c r="L9" s="18"/>
    </row>
    <row r="10" spans="1:14" s="18" customFormat="1">
      <c r="A10" s="115">
        <v>3</v>
      </c>
      <c r="B10" s="119" t="s">
        <v>214</v>
      </c>
      <c r="C10" s="120">
        <v>74</v>
      </c>
      <c r="D10" s="115">
        <v>10</v>
      </c>
      <c r="E10" s="116">
        <v>34</v>
      </c>
      <c r="F10" s="117">
        <v>0</v>
      </c>
      <c r="G10" s="117">
        <v>68</v>
      </c>
      <c r="H10" s="117"/>
      <c r="I10" s="117">
        <v>0</v>
      </c>
      <c r="J10" s="117">
        <v>0</v>
      </c>
      <c r="K10" s="118"/>
    </row>
    <row r="11" spans="1:14">
      <c r="A11" s="115">
        <v>4</v>
      </c>
      <c r="B11" s="119" t="s">
        <v>177</v>
      </c>
      <c r="C11" s="120">
        <v>677</v>
      </c>
      <c r="D11" s="115">
        <v>119</v>
      </c>
      <c r="E11" s="116">
        <v>298</v>
      </c>
      <c r="F11" s="117">
        <v>0</v>
      </c>
      <c r="G11" s="117">
        <v>769</v>
      </c>
      <c r="H11" s="117">
        <v>0</v>
      </c>
      <c r="I11" s="117">
        <v>0</v>
      </c>
      <c r="J11" s="117">
        <v>0</v>
      </c>
      <c r="K11" s="118"/>
      <c r="L11" s="18"/>
    </row>
    <row r="12" spans="1:14">
      <c r="A12" s="115">
        <v>5</v>
      </c>
      <c r="B12" s="121" t="s">
        <v>91</v>
      </c>
      <c r="C12" s="122">
        <v>30.222999999999999</v>
      </c>
      <c r="D12" s="117">
        <v>0</v>
      </c>
      <c r="E12" s="117">
        <v>0</v>
      </c>
      <c r="F12" s="117">
        <v>0</v>
      </c>
      <c r="G12" s="117">
        <v>0</v>
      </c>
      <c r="H12" s="123">
        <v>1.5109999999999999</v>
      </c>
      <c r="I12" s="117">
        <v>0</v>
      </c>
      <c r="J12" s="117">
        <v>0</v>
      </c>
      <c r="K12" s="118"/>
      <c r="L12" s="18"/>
    </row>
    <row r="13" spans="1:14" s="18" customFormat="1">
      <c r="A13" s="115">
        <v>6</v>
      </c>
      <c r="B13" s="121" t="s">
        <v>185</v>
      </c>
      <c r="C13" s="122">
        <v>310</v>
      </c>
      <c r="D13" s="117">
        <v>13</v>
      </c>
      <c r="E13" s="117">
        <v>33</v>
      </c>
      <c r="F13" s="117">
        <v>0</v>
      </c>
      <c r="G13" s="117">
        <v>66</v>
      </c>
      <c r="H13" s="123">
        <v>0</v>
      </c>
      <c r="I13" s="117"/>
      <c r="J13" s="117">
        <v>0</v>
      </c>
      <c r="K13" s="118"/>
    </row>
    <row r="14" spans="1:14">
      <c r="A14" s="115">
        <v>7</v>
      </c>
      <c r="B14" s="54" t="s">
        <v>92</v>
      </c>
      <c r="C14" s="124">
        <v>3730</v>
      </c>
      <c r="D14" s="117">
        <v>20</v>
      </c>
      <c r="E14" s="117">
        <v>149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8"/>
      <c r="L14" s="18"/>
    </row>
    <row r="15" spans="1:14">
      <c r="A15" s="115">
        <v>8</v>
      </c>
      <c r="B15" s="54" t="s">
        <v>178</v>
      </c>
      <c r="C15" s="124">
        <v>3698</v>
      </c>
      <c r="D15" s="117">
        <v>21</v>
      </c>
      <c r="E15" s="117">
        <v>111</v>
      </c>
      <c r="F15" s="117">
        <v>0</v>
      </c>
      <c r="G15" s="117">
        <v>0</v>
      </c>
      <c r="H15" s="117">
        <v>0</v>
      </c>
      <c r="I15" s="117">
        <v>0</v>
      </c>
      <c r="J15" s="117">
        <v>0</v>
      </c>
      <c r="K15" s="118"/>
      <c r="L15" s="18"/>
    </row>
    <row r="16" spans="1:14">
      <c r="A16" s="115">
        <v>9</v>
      </c>
      <c r="B16" s="54" t="s">
        <v>179</v>
      </c>
      <c r="C16" s="124">
        <v>1239</v>
      </c>
      <c r="D16" s="117">
        <v>14</v>
      </c>
      <c r="E16" s="117">
        <v>68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  <c r="K16" s="118"/>
      <c r="L16" s="18"/>
    </row>
    <row r="17" spans="1:13">
      <c r="A17" s="115">
        <v>10</v>
      </c>
      <c r="B17" s="54" t="s">
        <v>180</v>
      </c>
      <c r="C17" s="124">
        <v>2265</v>
      </c>
      <c r="D17" s="117">
        <v>16</v>
      </c>
      <c r="E17" s="117">
        <v>41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  <c r="K17" s="118"/>
      <c r="L17" s="18"/>
    </row>
    <row r="18" spans="1:13" s="18" customFormat="1">
      <c r="A18" s="115">
        <v>11</v>
      </c>
      <c r="B18" s="54" t="s">
        <v>181</v>
      </c>
      <c r="C18" s="124">
        <v>2457</v>
      </c>
      <c r="D18" s="117">
        <v>74</v>
      </c>
      <c r="E18" s="117">
        <v>182</v>
      </c>
      <c r="F18" s="117">
        <v>0</v>
      </c>
      <c r="G18" s="117">
        <v>361</v>
      </c>
      <c r="H18" s="117">
        <v>0</v>
      </c>
      <c r="I18" s="117">
        <v>0</v>
      </c>
      <c r="J18" s="117">
        <v>0</v>
      </c>
      <c r="K18" s="118"/>
    </row>
    <row r="19" spans="1:13" s="18" customFormat="1">
      <c r="A19" s="115">
        <v>12</v>
      </c>
      <c r="B19" s="131" t="s">
        <v>215</v>
      </c>
      <c r="C19" s="124">
        <v>2514</v>
      </c>
      <c r="D19" s="117">
        <v>111</v>
      </c>
      <c r="E19" s="117">
        <v>277</v>
      </c>
      <c r="F19" s="117">
        <v>0</v>
      </c>
      <c r="G19" s="117">
        <v>553</v>
      </c>
      <c r="H19" s="117">
        <v>0</v>
      </c>
      <c r="I19" s="117">
        <v>0</v>
      </c>
      <c r="J19" s="117"/>
      <c r="K19" s="118"/>
    </row>
    <row r="20" spans="1:13" s="18" customFormat="1">
      <c r="A20" s="115">
        <v>13</v>
      </c>
      <c r="B20" s="131" t="s">
        <v>186</v>
      </c>
      <c r="C20" s="124">
        <v>147</v>
      </c>
      <c r="D20" s="117">
        <v>0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17">
        <v>147</v>
      </c>
      <c r="K20" s="118"/>
    </row>
    <row r="21" spans="1:13">
      <c r="A21" s="121"/>
      <c r="B21" s="245" t="s">
        <v>93</v>
      </c>
      <c r="C21" s="246"/>
      <c r="D21" s="125">
        <f>SUM(D8:D20)</f>
        <v>545</v>
      </c>
      <c r="E21" s="21">
        <f>SUM(E8:E20)</f>
        <v>2239</v>
      </c>
      <c r="F21" s="21">
        <f>SUM(F8:F20)</f>
        <v>549</v>
      </c>
      <c r="G21" s="21">
        <f>SUM(G8:G20)</f>
        <v>1817</v>
      </c>
      <c r="H21" s="21">
        <f>SUM(H8:H20)</f>
        <v>1.5109999999999999</v>
      </c>
      <c r="I21" s="21">
        <f>SUM(I9)</f>
        <v>40568</v>
      </c>
      <c r="J21" s="21">
        <f>J20</f>
        <v>147</v>
      </c>
      <c r="K21" s="111"/>
      <c r="L21" s="18"/>
    </row>
    <row r="22" spans="1:13">
      <c r="A22" s="121"/>
      <c r="B22" s="247" t="s">
        <v>94</v>
      </c>
      <c r="C22" s="248"/>
      <c r="D22" s="23">
        <v>66.33</v>
      </c>
      <c r="E22" s="126">
        <v>4190.76</v>
      </c>
      <c r="F22" s="23">
        <v>4060.52</v>
      </c>
      <c r="G22" s="23">
        <v>4646.6000000000004</v>
      </c>
      <c r="H22" s="126">
        <v>740.47</v>
      </c>
      <c r="I22" s="23">
        <v>617.54</v>
      </c>
      <c r="J22" s="23">
        <v>407</v>
      </c>
      <c r="K22" s="127"/>
      <c r="L22" s="18"/>
    </row>
    <row r="23" spans="1:13">
      <c r="A23" s="121"/>
      <c r="B23" s="247" t="s">
        <v>182</v>
      </c>
      <c r="C23" s="248"/>
      <c r="D23" s="112" t="s">
        <v>95</v>
      </c>
      <c r="E23" s="113" t="s">
        <v>29</v>
      </c>
      <c r="F23" s="112" t="s">
        <v>29</v>
      </c>
      <c r="G23" s="112" t="s">
        <v>29</v>
      </c>
      <c r="H23" s="112" t="s">
        <v>96</v>
      </c>
      <c r="I23" s="112" t="s">
        <v>97</v>
      </c>
      <c r="J23" s="112" t="s">
        <v>12</v>
      </c>
      <c r="K23" s="114"/>
      <c r="L23" s="18"/>
    </row>
    <row r="24" spans="1:13">
      <c r="A24" s="121"/>
      <c r="B24" s="247" t="s">
        <v>183</v>
      </c>
      <c r="C24" s="248"/>
      <c r="D24" s="128">
        <f>D21*D22</f>
        <v>36149.85</v>
      </c>
      <c r="E24" s="24">
        <f>E21*E22/100</f>
        <v>93831.116399999999</v>
      </c>
      <c r="F24" s="24">
        <f>F21*F22/100</f>
        <v>22292.254799999999</v>
      </c>
      <c r="G24" s="24">
        <f>G21*G22/100</f>
        <v>84428.722000000009</v>
      </c>
      <c r="H24" s="24">
        <f>H21*H22</f>
        <v>1118.8501699999999</v>
      </c>
      <c r="I24" s="24">
        <f>I21*I22/1000</f>
        <v>25052.362719999997</v>
      </c>
      <c r="J24" s="24">
        <f>J21*J22/100</f>
        <v>598.29</v>
      </c>
      <c r="K24" s="129"/>
      <c r="L24" s="241">
        <f>D24+E24+F24+G24+H24+I24+J24</f>
        <v>263471.44608999998</v>
      </c>
      <c r="M24" s="242"/>
    </row>
    <row r="25" spans="1:13" ht="15" customHeight="1" thickBot="1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243"/>
      <c r="M25" s="244"/>
    </row>
    <row r="26" spans="1:13" ht="15" customHeight="1">
      <c r="A26" s="130"/>
      <c r="B26" s="130"/>
      <c r="C26" s="232" t="s">
        <v>184</v>
      </c>
      <c r="D26" s="236">
        <v>263471</v>
      </c>
      <c r="E26" s="237"/>
      <c r="F26" s="130"/>
      <c r="G26" s="130"/>
      <c r="H26" s="130"/>
      <c r="I26" s="130"/>
      <c r="J26" s="130"/>
      <c r="K26" s="130"/>
      <c r="L26" s="18"/>
    </row>
    <row r="27" spans="1:13" ht="15.75" thickBot="1">
      <c r="A27" s="130"/>
      <c r="B27" s="130"/>
      <c r="C27" s="233"/>
      <c r="D27" s="238"/>
      <c r="E27" s="239"/>
      <c r="F27" s="130"/>
      <c r="G27" s="130"/>
      <c r="H27" s="130"/>
      <c r="I27" s="130"/>
      <c r="J27" s="130"/>
      <c r="K27" s="130"/>
      <c r="L27" s="18"/>
    </row>
  </sheetData>
  <mergeCells count="9">
    <mergeCell ref="C26:C27"/>
    <mergeCell ref="C3:J5"/>
    <mergeCell ref="D26:E27"/>
    <mergeCell ref="A1:L1"/>
    <mergeCell ref="L24:M25"/>
    <mergeCell ref="B21:C21"/>
    <mergeCell ref="B22:C22"/>
    <mergeCell ref="B23:C23"/>
    <mergeCell ref="B24:C24"/>
  </mergeCells>
  <pageMargins left="0.7" right="0.22" top="0.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5"/>
  <sheetViews>
    <sheetView topLeftCell="A7" workbookViewId="0">
      <selection activeCell="E26" sqref="E26"/>
    </sheetView>
  </sheetViews>
  <sheetFormatPr defaultRowHeight="15"/>
  <cols>
    <col min="1" max="1" width="5.42578125" customWidth="1"/>
    <col min="2" max="2" width="15.85546875" customWidth="1"/>
    <col min="3" max="3" width="39" customWidth="1"/>
    <col min="4" max="4" width="5.85546875" customWidth="1"/>
    <col min="5" max="5" width="14.28515625" customWidth="1"/>
    <col min="7" max="7" width="13.28515625" bestFit="1" customWidth="1"/>
  </cols>
  <sheetData>
    <row r="1" spans="1:14" ht="20.25">
      <c r="A1" s="252" t="s">
        <v>148</v>
      </c>
      <c r="B1" s="252"/>
      <c r="C1" s="252"/>
      <c r="D1" s="252"/>
      <c r="E1" s="252"/>
      <c r="F1" s="252"/>
      <c r="G1" s="105"/>
      <c r="H1" s="105"/>
      <c r="I1" s="105"/>
      <c r="J1" s="105"/>
    </row>
    <row r="2" spans="1:14" ht="20.25">
      <c r="A2" s="88"/>
      <c r="B2" s="88"/>
      <c r="C2" s="88"/>
      <c r="D2" s="88"/>
      <c r="E2" s="88"/>
      <c r="F2" s="88"/>
      <c r="G2" s="18"/>
      <c r="H2" s="18"/>
      <c r="I2" s="18"/>
      <c r="J2" s="18"/>
    </row>
    <row r="3" spans="1:14" ht="49.5" customHeight="1">
      <c r="A3" s="57"/>
      <c r="B3" s="251" t="s">
        <v>0</v>
      </c>
      <c r="C3" s="231" t="s">
        <v>198</v>
      </c>
      <c r="D3" s="231"/>
      <c r="E3" s="231"/>
      <c r="F3" s="109"/>
      <c r="G3" s="109"/>
      <c r="H3" s="109"/>
      <c r="I3" s="109"/>
      <c r="J3" s="109"/>
      <c r="K3" s="109"/>
      <c r="L3" s="109"/>
      <c r="M3" s="109"/>
      <c r="N3" s="109"/>
    </row>
    <row r="4" spans="1:14">
      <c r="A4" s="57"/>
      <c r="B4" s="251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</row>
    <row r="5" spans="1:14">
      <c r="A5" s="57"/>
      <c r="B5" s="57"/>
      <c r="C5" s="27"/>
      <c r="D5" s="27"/>
      <c r="E5" s="11"/>
      <c r="F5" s="11"/>
      <c r="G5" s="18"/>
      <c r="H5" s="18"/>
      <c r="I5" s="18"/>
      <c r="J5" s="18"/>
    </row>
    <row r="6" spans="1:14">
      <c r="A6" s="57"/>
      <c r="B6" s="159"/>
      <c r="C6" s="159" t="s">
        <v>216</v>
      </c>
      <c r="D6" s="27"/>
      <c r="E6" s="57"/>
      <c r="F6" s="18"/>
      <c r="G6" s="18"/>
      <c r="H6" s="18"/>
      <c r="I6" s="18"/>
      <c r="J6" s="18"/>
    </row>
    <row r="7" spans="1:14">
      <c r="A7" s="57"/>
      <c r="B7" s="159"/>
      <c r="C7" s="57"/>
      <c r="D7" s="57"/>
      <c r="E7" s="57"/>
      <c r="F7" s="18"/>
      <c r="G7" s="18"/>
      <c r="H7" s="18"/>
      <c r="I7" s="18"/>
      <c r="J7" s="18"/>
    </row>
    <row r="8" spans="1:14">
      <c r="A8" s="73">
        <v>1</v>
      </c>
      <c r="B8" s="57" t="s">
        <v>165</v>
      </c>
      <c r="C8" s="57"/>
      <c r="D8" s="57" t="s">
        <v>11</v>
      </c>
      <c r="E8" s="89">
        <v>1879807</v>
      </c>
      <c r="F8" s="57"/>
      <c r="G8" s="18"/>
      <c r="H8" s="18"/>
      <c r="I8" s="18"/>
      <c r="J8" s="18"/>
    </row>
    <row r="9" spans="1:14">
      <c r="A9" s="73"/>
      <c r="B9" s="57"/>
      <c r="C9" s="57"/>
      <c r="D9" s="57"/>
      <c r="E9" s="89"/>
      <c r="F9" s="57"/>
      <c r="G9" s="18"/>
      <c r="H9" s="18"/>
      <c r="I9" s="18"/>
      <c r="J9" s="18"/>
    </row>
    <row r="10" spans="1:14" s="18" customFormat="1">
      <c r="A10" s="73">
        <v>2</v>
      </c>
      <c r="B10" s="57" t="s">
        <v>213</v>
      </c>
      <c r="C10" s="57"/>
      <c r="D10" s="57" t="s">
        <v>11</v>
      </c>
      <c r="E10" s="89">
        <f>'GBPS Main Qazi Ahmed'!N128</f>
        <v>145825</v>
      </c>
      <c r="F10" s="57"/>
    </row>
    <row r="11" spans="1:14" s="18" customFormat="1">
      <c r="A11" s="73"/>
      <c r="B11" s="57"/>
      <c r="C11" s="57"/>
      <c r="D11" s="57"/>
      <c r="E11" s="89"/>
      <c r="F11" s="57"/>
      <c r="G11" s="208">
        <f>E8-E10</f>
        <v>1733982</v>
      </c>
    </row>
    <row r="12" spans="1:14">
      <c r="A12" s="73">
        <v>2</v>
      </c>
      <c r="B12" s="90" t="s">
        <v>149</v>
      </c>
      <c r="C12" s="57"/>
      <c r="D12" s="57" t="s">
        <v>11</v>
      </c>
      <c r="E12" s="89">
        <f>Carraige!D26</f>
        <v>263471</v>
      </c>
      <c r="F12" s="57"/>
      <c r="G12" s="18"/>
      <c r="H12" s="18"/>
      <c r="I12" s="18"/>
      <c r="J12" s="18"/>
    </row>
    <row r="13" spans="1:14">
      <c r="A13" s="57"/>
      <c r="B13" s="57"/>
      <c r="C13" s="57"/>
      <c r="D13" s="57"/>
      <c r="E13" s="91"/>
      <c r="F13" s="57"/>
      <c r="G13" s="18"/>
      <c r="H13" s="18"/>
      <c r="I13" s="18"/>
      <c r="J13" s="18"/>
    </row>
    <row r="14" spans="1:14">
      <c r="A14" s="57"/>
      <c r="B14" s="57"/>
      <c r="C14" s="57"/>
      <c r="D14" s="57"/>
      <c r="E14" s="73"/>
      <c r="F14" s="57"/>
      <c r="G14" s="18"/>
      <c r="H14" s="18"/>
      <c r="I14" s="18"/>
      <c r="J14" s="18"/>
    </row>
    <row r="15" spans="1:14">
      <c r="A15" s="57"/>
      <c r="B15" s="57"/>
      <c r="C15" s="158" t="s">
        <v>170</v>
      </c>
      <c r="D15" s="57" t="s">
        <v>11</v>
      </c>
      <c r="E15" s="89">
        <f>SUM(E8:E12)</f>
        <v>2289103</v>
      </c>
      <c r="F15" s="57"/>
      <c r="G15" s="18"/>
      <c r="H15" s="18"/>
      <c r="I15" s="18"/>
      <c r="J15" s="18"/>
    </row>
    <row r="16" spans="1:14">
      <c r="A16" s="57"/>
      <c r="B16" s="57"/>
      <c r="C16" s="57"/>
      <c r="D16" s="57"/>
      <c r="E16" s="57"/>
      <c r="F16" s="18"/>
      <c r="G16" s="18"/>
      <c r="H16" s="18"/>
      <c r="I16" s="18"/>
      <c r="J16" s="18"/>
    </row>
    <row r="17" spans="1:10">
      <c r="A17" s="57"/>
      <c r="B17" s="160" t="s">
        <v>150</v>
      </c>
      <c r="C17" s="57"/>
      <c r="D17" s="57"/>
      <c r="E17" s="72"/>
      <c r="F17" s="18"/>
      <c r="G17" s="18"/>
      <c r="H17" s="18"/>
      <c r="I17" s="18"/>
      <c r="J17" s="18"/>
    </row>
    <row r="18" spans="1:10">
      <c r="A18" s="57"/>
      <c r="B18" s="57"/>
      <c r="C18" s="57"/>
      <c r="D18" s="57"/>
      <c r="E18" s="89"/>
      <c r="F18" s="18"/>
      <c r="G18" s="18"/>
      <c r="H18" s="18"/>
      <c r="I18" s="18"/>
      <c r="J18" s="18"/>
    </row>
    <row r="19" spans="1:10">
      <c r="A19" s="73">
        <v>3</v>
      </c>
      <c r="B19" s="57" t="s">
        <v>151</v>
      </c>
      <c r="C19" s="57"/>
      <c r="D19" s="57" t="s">
        <v>11</v>
      </c>
      <c r="E19" s="92">
        <f>'GBPS Main Qazi Ahmed'!N260</f>
        <v>54777</v>
      </c>
      <c r="F19" s="18"/>
      <c r="G19" s="18"/>
      <c r="H19" s="18"/>
      <c r="I19" s="18"/>
      <c r="J19" s="18"/>
    </row>
    <row r="20" spans="1:10">
      <c r="A20" s="73"/>
      <c r="B20" s="57"/>
      <c r="C20" s="57"/>
      <c r="D20" s="57"/>
      <c r="E20" s="72"/>
      <c r="F20" s="18"/>
      <c r="G20" s="18"/>
      <c r="H20" s="18"/>
      <c r="I20" s="18"/>
      <c r="J20" s="18"/>
    </row>
    <row r="21" spans="1:10">
      <c r="A21" s="73">
        <v>4</v>
      </c>
      <c r="B21" s="57" t="s">
        <v>152</v>
      </c>
      <c r="C21" s="57"/>
      <c r="D21" s="57" t="s">
        <v>11</v>
      </c>
      <c r="E21" s="72">
        <v>18470</v>
      </c>
      <c r="F21" s="18"/>
      <c r="G21" s="18"/>
      <c r="H21" s="18"/>
      <c r="I21" s="18"/>
      <c r="J21" s="18"/>
    </row>
    <row r="22" spans="1:10" s="18" customFormat="1">
      <c r="A22" s="73"/>
      <c r="B22" s="57"/>
      <c r="C22" s="57"/>
      <c r="D22" s="161"/>
      <c r="E22" s="93"/>
    </row>
    <row r="23" spans="1:10" s="18" customFormat="1">
      <c r="A23" s="73"/>
      <c r="B23" s="57"/>
      <c r="C23" s="57"/>
      <c r="D23" s="57"/>
      <c r="E23" s="72"/>
    </row>
    <row r="24" spans="1:10" s="18" customFormat="1">
      <c r="A24" s="73"/>
      <c r="B24" s="57"/>
      <c r="C24" s="57" t="s">
        <v>189</v>
      </c>
      <c r="D24" s="57"/>
      <c r="E24" s="72">
        <f>E19+E21</f>
        <v>73247</v>
      </c>
    </row>
    <row r="25" spans="1:10">
      <c r="A25" s="73"/>
      <c r="B25" s="57"/>
      <c r="C25" s="57"/>
      <c r="D25" s="57"/>
      <c r="E25" s="72"/>
      <c r="F25" s="18"/>
      <c r="G25" s="18"/>
      <c r="H25" s="18"/>
      <c r="I25" s="18"/>
      <c r="J25" s="18"/>
    </row>
    <row r="26" spans="1:10">
      <c r="A26" s="73">
        <v>5</v>
      </c>
      <c r="B26" s="57" t="s">
        <v>153</v>
      </c>
      <c r="C26" s="57"/>
      <c r="D26" s="57" t="s">
        <v>11</v>
      </c>
      <c r="E26" s="72">
        <v>39605</v>
      </c>
      <c r="F26" s="18"/>
      <c r="G26" s="18"/>
      <c r="H26" s="18"/>
      <c r="I26" s="18"/>
      <c r="J26" s="18"/>
    </row>
    <row r="27" spans="1:10">
      <c r="A27" s="57"/>
      <c r="B27" s="57"/>
      <c r="C27" s="57"/>
      <c r="D27" s="57"/>
      <c r="E27" s="93"/>
      <c r="F27" s="18"/>
      <c r="G27" s="18"/>
      <c r="H27" s="18"/>
      <c r="I27" s="18"/>
      <c r="J27" s="18"/>
    </row>
    <row r="28" spans="1:10">
      <c r="A28" s="57"/>
      <c r="B28" s="57"/>
      <c r="C28" s="57"/>
      <c r="D28" s="57"/>
      <c r="E28" s="72"/>
      <c r="F28" s="18"/>
      <c r="G28" s="18"/>
      <c r="H28" s="18"/>
      <c r="I28" s="18"/>
      <c r="J28" s="18"/>
    </row>
    <row r="29" spans="1:10">
      <c r="A29" s="57"/>
      <c r="B29" s="57"/>
      <c r="C29" s="57" t="s">
        <v>188</v>
      </c>
      <c r="D29" s="57" t="s">
        <v>11</v>
      </c>
      <c r="E29" s="72">
        <f>E26+E24+E15</f>
        <v>2401955</v>
      </c>
      <c r="F29" s="18"/>
      <c r="G29" s="18"/>
      <c r="H29" s="18"/>
      <c r="I29" s="18"/>
      <c r="J29" s="18"/>
    </row>
    <row r="30" spans="1:10">
      <c r="A30" s="57"/>
      <c r="B30" s="57"/>
      <c r="C30" s="57"/>
      <c r="D30" s="57"/>
      <c r="E30" s="57"/>
      <c r="F30" s="18"/>
      <c r="G30" s="18"/>
      <c r="H30" s="18"/>
      <c r="I30" s="18"/>
      <c r="J30" s="18"/>
    </row>
    <row r="31" spans="1:10">
      <c r="A31" s="57"/>
      <c r="B31" s="57"/>
      <c r="C31" s="57" t="s">
        <v>171</v>
      </c>
      <c r="D31" s="57" t="s">
        <v>11</v>
      </c>
      <c r="E31" s="73" t="s">
        <v>217</v>
      </c>
    </row>
    <row r="32" spans="1:10" s="18" customFormat="1">
      <c r="A32" s="57"/>
      <c r="B32" s="57"/>
      <c r="C32" s="57"/>
      <c r="D32" s="57"/>
      <c r="E32" s="57"/>
    </row>
    <row r="33" spans="1:5">
      <c r="A33" s="57"/>
      <c r="B33" s="57"/>
      <c r="C33" s="57"/>
      <c r="D33" s="57"/>
      <c r="E33" s="57"/>
    </row>
    <row r="34" spans="1:5">
      <c r="A34" s="57"/>
      <c r="B34" s="57"/>
      <c r="C34" s="57"/>
      <c r="D34" s="57"/>
      <c r="E34" s="57"/>
    </row>
    <row r="35" spans="1:5" ht="46.5" customHeight="1">
      <c r="B35" s="87" t="s">
        <v>147</v>
      </c>
      <c r="C35" s="249" t="s">
        <v>154</v>
      </c>
      <c r="D35" s="250"/>
      <c r="E35" s="250"/>
    </row>
  </sheetData>
  <mergeCells count="4">
    <mergeCell ref="C35:E35"/>
    <mergeCell ref="B3:B4"/>
    <mergeCell ref="A1:F1"/>
    <mergeCell ref="C3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4"/>
  <sheetViews>
    <sheetView topLeftCell="A31" workbookViewId="0">
      <selection activeCell="R39" sqref="R39"/>
    </sheetView>
  </sheetViews>
  <sheetFormatPr defaultRowHeight="15"/>
  <cols>
    <col min="1" max="1" width="4.28515625" customWidth="1"/>
    <col min="4" max="4" width="6.42578125" customWidth="1"/>
    <col min="5" max="5" width="6.140625" customWidth="1"/>
    <col min="8" max="8" width="7.42578125" customWidth="1"/>
    <col min="9" max="9" width="3.5703125" customWidth="1"/>
    <col min="10" max="10" width="3.85546875" customWidth="1"/>
    <col min="11" max="11" width="6.5703125" customWidth="1"/>
  </cols>
  <sheetData>
    <row r="1" spans="1:15" ht="18.75">
      <c r="A1" s="253" t="s">
        <v>218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ht="15" customHeight="1">
      <c r="A3" s="168" t="s">
        <v>219</v>
      </c>
      <c r="B3" s="169"/>
      <c r="C3" s="170"/>
      <c r="D3" s="231" t="s">
        <v>198</v>
      </c>
      <c r="E3" s="231"/>
      <c r="F3" s="231"/>
      <c r="G3" s="231"/>
      <c r="H3" s="231"/>
      <c r="I3" s="231"/>
      <c r="J3" s="231"/>
      <c r="K3" s="231"/>
      <c r="L3" s="231"/>
      <c r="M3" s="109"/>
      <c r="N3" s="109"/>
      <c r="O3" s="109"/>
    </row>
    <row r="4" spans="1:15" s="18" customFormat="1" ht="15" customHeight="1">
      <c r="A4" s="168"/>
      <c r="B4" s="169"/>
      <c r="C4" s="170"/>
      <c r="D4" s="231"/>
      <c r="E4" s="231"/>
      <c r="F4" s="231"/>
      <c r="G4" s="231"/>
      <c r="H4" s="231"/>
      <c r="I4" s="231"/>
      <c r="J4" s="231"/>
      <c r="K4" s="231"/>
      <c r="L4" s="231"/>
      <c r="M4" s="109"/>
      <c r="N4" s="109"/>
      <c r="O4" s="109"/>
    </row>
    <row r="5" spans="1:15">
      <c r="A5" s="18"/>
      <c r="B5" s="18"/>
      <c r="C5" s="18"/>
      <c r="D5" s="231"/>
      <c r="E5" s="231"/>
      <c r="F5" s="231"/>
      <c r="G5" s="231"/>
      <c r="H5" s="231"/>
      <c r="I5" s="231"/>
      <c r="J5" s="231"/>
      <c r="K5" s="231"/>
      <c r="L5" s="231"/>
      <c r="M5" s="109"/>
      <c r="N5" s="109"/>
      <c r="O5" s="109"/>
    </row>
    <row r="6" spans="1:15">
      <c r="A6" s="171" t="s">
        <v>220</v>
      </c>
      <c r="B6" s="14"/>
      <c r="C6" s="14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>
      <c r="A7" s="171" t="s">
        <v>221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5">
      <c r="A8" s="171" t="s">
        <v>222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5" ht="6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1:15">
      <c r="A10" s="158">
        <v>1</v>
      </c>
      <c r="B10" s="172" t="s">
        <v>223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5">
      <c r="A11" s="158"/>
      <c r="B11" s="45" t="s">
        <v>224</v>
      </c>
      <c r="C11" s="45"/>
      <c r="D11" s="45"/>
      <c r="E11" s="45"/>
      <c r="F11" s="45"/>
      <c r="G11" s="45"/>
      <c r="H11" s="45"/>
      <c r="I11" s="45"/>
      <c r="J11" s="45"/>
      <c r="K11" s="172" t="s">
        <v>225</v>
      </c>
      <c r="L11" s="45">
        <v>100</v>
      </c>
    </row>
    <row r="12" spans="1:15">
      <c r="A12" s="158"/>
      <c r="B12" s="45" t="s">
        <v>226</v>
      </c>
      <c r="C12" s="45"/>
      <c r="D12" s="45"/>
      <c r="E12" s="45"/>
      <c r="F12" s="45"/>
      <c r="G12" s="45"/>
      <c r="H12" s="45"/>
      <c r="I12" s="45"/>
      <c r="J12" s="45"/>
      <c r="K12" s="45" t="s">
        <v>227</v>
      </c>
      <c r="L12" s="45">
        <v>7.53</v>
      </c>
    </row>
    <row r="13" spans="1:15">
      <c r="A13" s="158"/>
      <c r="B13" s="45" t="s">
        <v>228</v>
      </c>
      <c r="C13" s="45"/>
      <c r="D13" s="45"/>
      <c r="E13" s="45"/>
      <c r="F13" s="45"/>
      <c r="G13" s="45"/>
      <c r="H13" s="45">
        <v>0.6</v>
      </c>
      <c r="I13" s="45" t="s">
        <v>7</v>
      </c>
      <c r="J13" s="45">
        <v>98</v>
      </c>
      <c r="K13" s="45" t="s">
        <v>227</v>
      </c>
      <c r="L13" s="47">
        <f>H13*J13</f>
        <v>58.8</v>
      </c>
    </row>
    <row r="14" spans="1:15">
      <c r="A14" s="158"/>
      <c r="B14" s="45" t="s">
        <v>229</v>
      </c>
      <c r="C14" s="45"/>
      <c r="D14" s="45"/>
      <c r="E14" s="45"/>
      <c r="F14" s="45"/>
      <c r="G14" s="45"/>
      <c r="H14" s="45">
        <v>0.6</v>
      </c>
      <c r="I14" s="45" t="s">
        <v>7</v>
      </c>
      <c r="J14" s="45">
        <v>0</v>
      </c>
      <c r="K14" s="45" t="s">
        <v>227</v>
      </c>
      <c r="L14" s="45">
        <v>0</v>
      </c>
    </row>
    <row r="15" spans="1:15">
      <c r="A15" s="158"/>
      <c r="B15" s="45"/>
      <c r="C15" s="45"/>
      <c r="D15" s="45"/>
      <c r="E15" s="45"/>
      <c r="F15" s="45"/>
      <c r="G15" s="45"/>
      <c r="H15" s="45"/>
      <c r="I15" s="45"/>
      <c r="J15" s="45"/>
      <c r="K15" s="173" t="s">
        <v>227</v>
      </c>
      <c r="L15" s="173">
        <f>SUM(L12:L14)</f>
        <v>66.33</v>
      </c>
    </row>
    <row r="16" spans="1:15">
      <c r="A16" s="158">
        <v>2</v>
      </c>
      <c r="B16" s="172" t="s">
        <v>230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2">
      <c r="A17" s="158"/>
      <c r="B17" s="45" t="s">
        <v>231</v>
      </c>
      <c r="C17" s="45"/>
      <c r="D17" s="45"/>
      <c r="E17" s="45"/>
      <c r="F17" s="45"/>
      <c r="G17" s="45"/>
      <c r="H17" s="45"/>
      <c r="I17" s="45"/>
      <c r="J17" s="45"/>
      <c r="K17" s="172" t="s">
        <v>225</v>
      </c>
      <c r="L17" s="172">
        <v>111</v>
      </c>
    </row>
    <row r="18" spans="1:12">
      <c r="A18" s="158"/>
      <c r="B18" s="45" t="s">
        <v>232</v>
      </c>
      <c r="C18" s="45"/>
      <c r="D18" s="45"/>
      <c r="E18" s="45"/>
      <c r="F18" s="45"/>
      <c r="G18" s="45"/>
      <c r="H18" s="45"/>
      <c r="I18" s="45"/>
      <c r="J18" s="45"/>
      <c r="K18" s="45" t="s">
        <v>227</v>
      </c>
      <c r="L18" s="45">
        <v>771.96</v>
      </c>
    </row>
    <row r="19" spans="1:12">
      <c r="A19" s="158"/>
      <c r="B19" s="45" t="s">
        <v>233</v>
      </c>
      <c r="C19" s="45"/>
      <c r="D19" s="45"/>
      <c r="E19" s="45"/>
      <c r="F19" s="45"/>
      <c r="G19" s="45"/>
      <c r="H19" s="45">
        <v>32.56</v>
      </c>
      <c r="I19" s="45" t="s">
        <v>7</v>
      </c>
      <c r="J19" s="45">
        <v>105</v>
      </c>
      <c r="K19" s="45" t="s">
        <v>227</v>
      </c>
      <c r="L19" s="47">
        <f>H19*J19</f>
        <v>3418.8</v>
      </c>
    </row>
    <row r="20" spans="1:12">
      <c r="A20" s="158"/>
      <c r="B20" s="45" t="s">
        <v>229</v>
      </c>
      <c r="C20" s="45"/>
      <c r="D20" s="45"/>
      <c r="E20" s="45"/>
      <c r="F20" s="45"/>
      <c r="G20" s="45"/>
      <c r="H20" s="45">
        <v>32.56</v>
      </c>
      <c r="I20" s="45" t="s">
        <v>7</v>
      </c>
      <c r="J20" s="45">
        <v>0</v>
      </c>
      <c r="K20" s="45" t="s">
        <v>227</v>
      </c>
      <c r="L20" s="45">
        <v>0</v>
      </c>
    </row>
    <row r="21" spans="1:12" ht="16.5" customHeight="1">
      <c r="A21" s="158"/>
      <c r="B21" s="45"/>
      <c r="C21" s="45"/>
      <c r="D21" s="45"/>
      <c r="E21" s="45"/>
      <c r="F21" s="45"/>
      <c r="G21" s="45"/>
      <c r="H21" s="45"/>
      <c r="I21" s="45"/>
      <c r="J21" s="45"/>
      <c r="K21" s="173" t="s">
        <v>227</v>
      </c>
      <c r="L21" s="173">
        <f>SUM(L18:L20)</f>
        <v>4190.76</v>
      </c>
    </row>
    <row r="22" spans="1:12">
      <c r="A22" s="158">
        <v>3</v>
      </c>
      <c r="B22" s="172" t="s">
        <v>234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>
      <c r="A23" s="158"/>
      <c r="B23" s="45" t="s">
        <v>235</v>
      </c>
      <c r="C23" s="45"/>
      <c r="D23" s="45"/>
      <c r="E23" s="45"/>
      <c r="F23" s="45"/>
      <c r="G23" s="45"/>
      <c r="H23" s="45"/>
      <c r="I23" s="45"/>
      <c r="J23" s="45"/>
      <c r="K23" s="172" t="s">
        <v>225</v>
      </c>
      <c r="L23" s="172">
        <v>107</v>
      </c>
    </row>
    <row r="24" spans="1:12">
      <c r="A24" s="158"/>
      <c r="B24" s="45" t="s">
        <v>236</v>
      </c>
      <c r="C24" s="45"/>
      <c r="D24" s="45"/>
      <c r="E24" s="45"/>
      <c r="F24" s="45"/>
      <c r="G24" s="45"/>
      <c r="H24" s="45"/>
      <c r="I24" s="45"/>
      <c r="J24" s="45"/>
      <c r="K24" s="45" t="s">
        <v>227</v>
      </c>
      <c r="L24" s="45">
        <v>771.96</v>
      </c>
    </row>
    <row r="25" spans="1:12">
      <c r="A25" s="158"/>
      <c r="B25" s="45" t="s">
        <v>233</v>
      </c>
      <c r="C25" s="45"/>
      <c r="D25" s="45"/>
      <c r="E25" s="45"/>
      <c r="F25" s="45"/>
      <c r="G25" s="45"/>
      <c r="H25" s="45">
        <v>32.56</v>
      </c>
      <c r="I25" s="45" t="s">
        <v>7</v>
      </c>
      <c r="J25" s="45">
        <v>101</v>
      </c>
      <c r="K25" s="45" t="s">
        <v>227</v>
      </c>
      <c r="L25" s="47">
        <f>H25*J25</f>
        <v>3288.5600000000004</v>
      </c>
    </row>
    <row r="26" spans="1:12">
      <c r="A26" s="158"/>
      <c r="B26" s="45" t="s">
        <v>229</v>
      </c>
      <c r="C26" s="45"/>
      <c r="D26" s="45"/>
      <c r="E26" s="45"/>
      <c r="F26" s="45"/>
      <c r="G26" s="45"/>
      <c r="H26" s="45">
        <v>32.56</v>
      </c>
      <c r="I26" s="45" t="s">
        <v>7</v>
      </c>
      <c r="J26" s="45">
        <v>0</v>
      </c>
      <c r="K26" s="45" t="s">
        <v>227</v>
      </c>
      <c r="L26" s="45">
        <v>0</v>
      </c>
    </row>
    <row r="27" spans="1:12">
      <c r="A27" s="158"/>
      <c r="B27" s="45"/>
      <c r="C27" s="45"/>
      <c r="D27" s="45"/>
      <c r="E27" s="45"/>
      <c r="F27" s="45"/>
      <c r="G27" s="45"/>
      <c r="H27" s="45"/>
      <c r="I27" s="45"/>
      <c r="J27" s="45"/>
      <c r="K27" s="173" t="s">
        <v>227</v>
      </c>
      <c r="L27" s="173">
        <f>SUM(L24:L26)</f>
        <v>4060.5200000000004</v>
      </c>
    </row>
    <row r="28" spans="1:12">
      <c r="A28" s="158">
        <v>4</v>
      </c>
      <c r="B28" s="172" t="s">
        <v>237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>
      <c r="A29" s="158"/>
      <c r="B29" s="45" t="s">
        <v>238</v>
      </c>
      <c r="C29" s="45"/>
      <c r="D29" s="45"/>
      <c r="E29" s="45"/>
      <c r="F29" s="45"/>
      <c r="G29" s="45"/>
      <c r="H29" s="45"/>
      <c r="I29" s="45"/>
      <c r="J29" s="45"/>
      <c r="K29" s="172" t="s">
        <v>225</v>
      </c>
      <c r="L29" s="45">
        <v>125</v>
      </c>
    </row>
    <row r="30" spans="1:12">
      <c r="A30" s="158"/>
      <c r="B30" s="45" t="s">
        <v>232</v>
      </c>
      <c r="C30" s="45"/>
      <c r="D30" s="45"/>
      <c r="E30" s="45"/>
      <c r="F30" s="45"/>
      <c r="G30" s="45"/>
      <c r="H30" s="45"/>
      <c r="I30" s="45"/>
      <c r="J30" s="45"/>
      <c r="K30" s="45" t="s">
        <v>227</v>
      </c>
      <c r="L30" s="45">
        <v>771.96</v>
      </c>
    </row>
    <row r="31" spans="1:12">
      <c r="A31" s="158"/>
      <c r="B31" s="45" t="s">
        <v>233</v>
      </c>
      <c r="C31" s="45"/>
      <c r="D31" s="45"/>
      <c r="E31" s="45"/>
      <c r="F31" s="45"/>
      <c r="G31" s="45"/>
      <c r="H31" s="45">
        <v>32.56</v>
      </c>
      <c r="I31" s="45" t="s">
        <v>7</v>
      </c>
      <c r="J31" s="45">
        <v>119</v>
      </c>
      <c r="K31" s="45" t="s">
        <v>227</v>
      </c>
      <c r="L31" s="47">
        <f>H31*J31</f>
        <v>3874.6400000000003</v>
      </c>
    </row>
    <row r="32" spans="1:12">
      <c r="A32" s="158"/>
      <c r="B32" s="45" t="s">
        <v>229</v>
      </c>
      <c r="C32" s="45"/>
      <c r="D32" s="45"/>
      <c r="E32" s="45"/>
      <c r="F32" s="45"/>
      <c r="G32" s="45"/>
      <c r="H32" s="45">
        <v>32.56</v>
      </c>
      <c r="I32" s="45" t="s">
        <v>7</v>
      </c>
      <c r="J32" s="45">
        <v>0</v>
      </c>
      <c r="K32" s="45" t="s">
        <v>227</v>
      </c>
      <c r="L32" s="45">
        <v>0</v>
      </c>
    </row>
    <row r="33" spans="1:12">
      <c r="A33" s="158"/>
      <c r="B33" s="45"/>
      <c r="C33" s="45"/>
      <c r="D33" s="45"/>
      <c r="E33" s="45"/>
      <c r="F33" s="45"/>
      <c r="G33" s="45"/>
      <c r="H33" s="45"/>
      <c r="I33" s="45"/>
      <c r="J33" s="45"/>
      <c r="K33" s="173" t="s">
        <v>227</v>
      </c>
      <c r="L33" s="174">
        <f>SUM(L30:L32)</f>
        <v>4646.6000000000004</v>
      </c>
    </row>
    <row r="34" spans="1:12">
      <c r="A34" s="158">
        <v>5</v>
      </c>
      <c r="B34" s="172" t="s">
        <v>239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2">
      <c r="A35" s="158"/>
      <c r="B35" s="45" t="s">
        <v>240</v>
      </c>
      <c r="C35" s="45"/>
      <c r="D35" s="45"/>
      <c r="E35" s="45"/>
      <c r="F35" s="45"/>
      <c r="G35" s="45"/>
      <c r="H35" s="45"/>
      <c r="I35" s="45"/>
      <c r="J35" s="45"/>
      <c r="K35" s="172" t="s">
        <v>225</v>
      </c>
      <c r="L35" s="45">
        <v>96</v>
      </c>
    </row>
    <row r="36" spans="1:12">
      <c r="A36" s="158"/>
      <c r="B36" s="45" t="s">
        <v>226</v>
      </c>
      <c r="C36" s="45"/>
      <c r="D36" s="45"/>
      <c r="E36" s="45"/>
      <c r="F36" s="45"/>
      <c r="G36" s="45"/>
      <c r="H36" s="45"/>
      <c r="I36" s="45"/>
      <c r="J36" s="45"/>
      <c r="K36" s="45" t="s">
        <v>227</v>
      </c>
      <c r="L36" s="45">
        <v>771.96</v>
      </c>
    </row>
    <row r="37" spans="1:12">
      <c r="A37" s="158"/>
      <c r="B37" s="45" t="s">
        <v>233</v>
      </c>
      <c r="C37" s="45"/>
      <c r="D37" s="45"/>
      <c r="E37" s="45"/>
      <c r="F37" s="45"/>
      <c r="G37" s="45"/>
      <c r="H37" s="45">
        <v>32.56</v>
      </c>
      <c r="I37" s="45" t="s">
        <v>7</v>
      </c>
      <c r="J37" s="45">
        <v>90</v>
      </c>
      <c r="K37" s="45" t="s">
        <v>227</v>
      </c>
      <c r="L37" s="47">
        <f>H37*J37</f>
        <v>2930.4</v>
      </c>
    </row>
    <row r="38" spans="1:12">
      <c r="A38" s="158"/>
      <c r="B38" s="45" t="s">
        <v>229</v>
      </c>
      <c r="C38" s="45"/>
      <c r="D38" s="45"/>
      <c r="E38" s="45"/>
      <c r="F38" s="45"/>
      <c r="G38" s="45"/>
      <c r="H38" s="45">
        <v>32.56</v>
      </c>
      <c r="I38" s="45" t="s">
        <v>7</v>
      </c>
      <c r="J38" s="45">
        <v>0</v>
      </c>
      <c r="K38" s="45" t="s">
        <v>227</v>
      </c>
      <c r="L38" s="45">
        <v>0</v>
      </c>
    </row>
    <row r="39" spans="1:12" s="18" customFormat="1">
      <c r="A39" s="158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7">
        <f>L36+L37</f>
        <v>3702.36</v>
      </c>
    </row>
    <row r="40" spans="1:12">
      <c r="A40" s="158"/>
      <c r="B40" s="45"/>
      <c r="C40" s="45"/>
      <c r="D40" s="45"/>
      <c r="E40" s="45"/>
      <c r="F40" s="45"/>
      <c r="G40" s="45"/>
      <c r="H40" s="47">
        <v>3702.36</v>
      </c>
      <c r="I40" s="175" t="s">
        <v>245</v>
      </c>
      <c r="J40" s="158">
        <v>5</v>
      </c>
      <c r="K40" s="173" t="s">
        <v>227</v>
      </c>
      <c r="L40" s="174">
        <f>H40/5</f>
        <v>740.47199999999998</v>
      </c>
    </row>
    <row r="41" spans="1:12">
      <c r="A41" s="158">
        <v>6</v>
      </c>
      <c r="B41" s="172" t="s">
        <v>241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pans="1:12">
      <c r="A42" s="158"/>
      <c r="B42" s="45" t="s">
        <v>242</v>
      </c>
      <c r="C42" s="45"/>
      <c r="D42" s="45"/>
      <c r="E42" s="45"/>
      <c r="F42" s="45"/>
      <c r="G42" s="45"/>
      <c r="H42" s="45"/>
      <c r="I42" s="45"/>
      <c r="J42" s="45"/>
      <c r="K42" s="172" t="s">
        <v>225</v>
      </c>
      <c r="L42" s="45">
        <v>6</v>
      </c>
    </row>
    <row r="43" spans="1:12">
      <c r="A43" s="158"/>
      <c r="B43" s="45" t="s">
        <v>232</v>
      </c>
      <c r="C43" s="45"/>
      <c r="D43" s="45"/>
      <c r="E43" s="45"/>
      <c r="F43" s="45"/>
      <c r="G43" s="45"/>
      <c r="H43" s="45"/>
      <c r="I43" s="45"/>
      <c r="J43" s="45"/>
      <c r="K43" s="45" t="s">
        <v>227</v>
      </c>
      <c r="L43" s="45">
        <v>617.54</v>
      </c>
    </row>
    <row r="44" spans="1:12">
      <c r="A44" s="158"/>
      <c r="B44" s="45" t="s">
        <v>233</v>
      </c>
      <c r="C44" s="45"/>
      <c r="D44" s="45"/>
      <c r="E44" s="45"/>
      <c r="F44" s="45"/>
      <c r="G44" s="45"/>
      <c r="H44" s="45">
        <v>26.05</v>
      </c>
      <c r="I44" s="45" t="s">
        <v>7</v>
      </c>
      <c r="J44" s="45">
        <v>0</v>
      </c>
      <c r="K44" s="45" t="s">
        <v>227</v>
      </c>
      <c r="L44" s="47">
        <f>H44*J44</f>
        <v>0</v>
      </c>
    </row>
    <row r="45" spans="1:12">
      <c r="A45" s="158"/>
      <c r="B45" s="45" t="s">
        <v>229</v>
      </c>
      <c r="C45" s="45"/>
      <c r="D45" s="45"/>
      <c r="E45" s="45"/>
      <c r="F45" s="45"/>
      <c r="G45" s="45"/>
      <c r="H45" s="45">
        <v>26.05</v>
      </c>
      <c r="I45" s="45" t="s">
        <v>7</v>
      </c>
      <c r="J45" s="45">
        <v>0</v>
      </c>
      <c r="K45" s="45" t="s">
        <v>227</v>
      </c>
      <c r="L45" s="45">
        <v>0</v>
      </c>
    </row>
    <row r="46" spans="1:12">
      <c r="A46" s="158"/>
      <c r="B46" s="45"/>
      <c r="C46" s="45"/>
      <c r="D46" s="45"/>
      <c r="E46" s="45"/>
      <c r="F46" s="45"/>
      <c r="G46" s="45"/>
      <c r="H46" s="45"/>
      <c r="I46" s="45"/>
      <c r="J46" s="45"/>
      <c r="K46" s="173" t="s">
        <v>227</v>
      </c>
      <c r="L46" s="173">
        <f>SUM(L43:L45)</f>
        <v>617.54</v>
      </c>
    </row>
    <row r="47" spans="1:12">
      <c r="A47" s="158">
        <v>7</v>
      </c>
      <c r="B47" s="172" t="s">
        <v>243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</row>
    <row r="48" spans="1:12">
      <c r="A48" s="45"/>
      <c r="B48" s="45" t="s">
        <v>244</v>
      </c>
      <c r="C48" s="45"/>
      <c r="D48" s="45"/>
      <c r="E48" s="45"/>
      <c r="F48" s="45"/>
      <c r="G48" s="45"/>
      <c r="H48" s="45"/>
      <c r="I48" s="45"/>
      <c r="J48" s="45"/>
      <c r="K48" s="172" t="s">
        <v>225</v>
      </c>
      <c r="L48" s="45">
        <v>6</v>
      </c>
    </row>
    <row r="49" spans="1:12">
      <c r="A49" s="45"/>
      <c r="B49" s="45" t="s">
        <v>226</v>
      </c>
      <c r="C49" s="45"/>
      <c r="D49" s="45"/>
      <c r="E49" s="45"/>
      <c r="F49" s="45"/>
      <c r="G49" s="45"/>
      <c r="H49" s="45"/>
      <c r="I49" s="45"/>
      <c r="J49" s="45"/>
      <c r="K49" s="86" t="s">
        <v>227</v>
      </c>
      <c r="L49" s="86">
        <v>407</v>
      </c>
    </row>
    <row r="50" spans="1:1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172" t="s">
        <v>227</v>
      </c>
      <c r="L50" s="172">
        <v>407</v>
      </c>
    </row>
    <row r="51" spans="1:1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2">
      <c r="B52" s="172" t="s">
        <v>147</v>
      </c>
      <c r="E52" s="254" t="s">
        <v>246</v>
      </c>
      <c r="F52" s="255"/>
      <c r="G52" s="255"/>
      <c r="H52" s="255"/>
    </row>
    <row r="53" spans="1:12">
      <c r="E53" s="255"/>
      <c r="F53" s="255"/>
      <c r="G53" s="255"/>
      <c r="H53" s="255"/>
    </row>
    <row r="54" spans="1:12">
      <c r="E54" s="255"/>
      <c r="F54" s="255"/>
      <c r="G54" s="255"/>
      <c r="H54" s="255"/>
    </row>
  </sheetData>
  <mergeCells count="3">
    <mergeCell ref="A1:L1"/>
    <mergeCell ref="D3:L5"/>
    <mergeCell ref="E52:H54"/>
  </mergeCells>
  <pageMargins left="0.7" right="0.38" top="0.43" bottom="0.4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B27" sqref="B27"/>
    </sheetView>
  </sheetViews>
  <sheetFormatPr defaultRowHeight="15"/>
  <cols>
    <col min="1" max="1" width="7.28515625" customWidth="1"/>
    <col min="2" max="2" width="22.28515625" customWidth="1"/>
    <col min="3" max="3" width="13.85546875" customWidth="1"/>
    <col min="4" max="4" width="4.140625" customWidth="1"/>
    <col min="5" max="5" width="13" customWidth="1"/>
    <col min="6" max="6" width="3.85546875" customWidth="1"/>
    <col min="7" max="7" width="19.140625" customWidth="1"/>
    <col min="8" max="8" width="14.42578125" customWidth="1"/>
  </cols>
  <sheetData>
    <row r="1" spans="1:8" ht="15.75">
      <c r="A1" s="256" t="s">
        <v>249</v>
      </c>
      <c r="B1" s="256"/>
      <c r="C1" s="256"/>
      <c r="D1" s="256"/>
      <c r="E1" s="256"/>
      <c r="F1" s="256"/>
      <c r="G1" s="256"/>
      <c r="H1" s="256"/>
    </row>
    <row r="2" spans="1:8">
      <c r="A2" s="18"/>
      <c r="B2" s="18"/>
      <c r="C2" s="18"/>
      <c r="D2" s="18"/>
      <c r="E2" s="18"/>
      <c r="F2" s="18"/>
      <c r="G2" s="18"/>
      <c r="H2" s="18"/>
    </row>
    <row r="3" spans="1:8">
      <c r="A3" s="18"/>
      <c r="B3" s="18" t="s">
        <v>250</v>
      </c>
      <c r="C3" s="74" t="s">
        <v>251</v>
      </c>
      <c r="D3" s="74"/>
      <c r="E3" s="18"/>
      <c r="F3" s="18"/>
      <c r="G3" s="18"/>
      <c r="H3" s="18"/>
    </row>
    <row r="4" spans="1:8">
      <c r="A4" s="18"/>
      <c r="B4" s="18"/>
      <c r="C4" s="74" t="s">
        <v>267</v>
      </c>
      <c r="D4" s="74"/>
      <c r="E4" s="18"/>
      <c r="F4" s="18"/>
      <c r="G4" s="18"/>
      <c r="H4" s="18"/>
    </row>
    <row r="5" spans="1:8">
      <c r="A5" s="18"/>
      <c r="B5" s="18"/>
      <c r="C5" s="74" t="s">
        <v>252</v>
      </c>
      <c r="D5" s="74"/>
      <c r="E5" s="18"/>
      <c r="F5" s="18"/>
      <c r="G5" s="18"/>
      <c r="H5" s="18"/>
    </row>
    <row r="6" spans="1:8">
      <c r="A6" s="18"/>
      <c r="B6" s="18"/>
      <c r="C6" s="184"/>
      <c r="D6" s="184"/>
      <c r="E6" s="18"/>
      <c r="F6" s="18"/>
      <c r="G6" s="18"/>
      <c r="H6" s="18"/>
    </row>
    <row r="7" spans="1:8" ht="42.75" customHeight="1">
      <c r="A7" s="185" t="s">
        <v>253</v>
      </c>
      <c r="B7" s="185" t="s">
        <v>254</v>
      </c>
      <c r="C7" s="185" t="s">
        <v>255</v>
      </c>
      <c r="D7" s="257" t="s">
        <v>256</v>
      </c>
      <c r="E7" s="258"/>
      <c r="F7" s="257" t="s">
        <v>257</v>
      </c>
      <c r="G7" s="259"/>
      <c r="H7" s="186"/>
    </row>
    <row r="8" spans="1:8">
      <c r="A8" s="18"/>
      <c r="B8" s="18"/>
      <c r="C8" s="18"/>
      <c r="D8" s="18"/>
      <c r="E8" s="18"/>
      <c r="F8" s="18"/>
      <c r="G8" s="18"/>
      <c r="H8" s="18"/>
    </row>
    <row r="9" spans="1:8">
      <c r="A9" s="187">
        <v>1</v>
      </c>
      <c r="B9" s="18" t="s">
        <v>258</v>
      </c>
      <c r="C9" s="188">
        <v>755200</v>
      </c>
      <c r="D9" s="188"/>
      <c r="E9" s="188">
        <f>C9</f>
        <v>755200</v>
      </c>
      <c r="F9" s="188"/>
      <c r="G9" s="18"/>
      <c r="H9" s="18"/>
    </row>
    <row r="10" spans="1:8">
      <c r="A10" s="187">
        <v>2</v>
      </c>
      <c r="B10" s="18" t="s">
        <v>259</v>
      </c>
      <c r="C10" s="188">
        <v>66080</v>
      </c>
      <c r="D10" s="188"/>
      <c r="E10" s="188">
        <v>0</v>
      </c>
      <c r="F10" s="188"/>
      <c r="G10" s="188"/>
      <c r="H10" s="18"/>
    </row>
    <row r="11" spans="1:8" s="18" customFormat="1">
      <c r="A11" s="187">
        <v>3</v>
      </c>
      <c r="B11" s="189" t="s">
        <v>258</v>
      </c>
      <c r="C11" s="188">
        <v>512160</v>
      </c>
      <c r="D11" s="188"/>
      <c r="E11" s="188">
        <f>C11</f>
        <v>512160</v>
      </c>
      <c r="F11" s="188"/>
      <c r="G11" s="188"/>
    </row>
    <row r="12" spans="1:8" s="18" customFormat="1">
      <c r="A12" s="187">
        <v>4</v>
      </c>
      <c r="B12" s="18" t="s">
        <v>259</v>
      </c>
      <c r="C12" s="188">
        <v>81480</v>
      </c>
      <c r="D12" s="188"/>
      <c r="E12" s="188">
        <v>0</v>
      </c>
      <c r="F12" s="188"/>
      <c r="G12" s="188"/>
    </row>
    <row r="13" spans="1:8" s="18" customFormat="1">
      <c r="A13" s="187">
        <v>5</v>
      </c>
      <c r="B13" s="18" t="s">
        <v>258</v>
      </c>
      <c r="C13" s="188">
        <v>244400</v>
      </c>
      <c r="D13" s="188"/>
      <c r="E13" s="188">
        <f>C13</f>
        <v>244400</v>
      </c>
      <c r="F13" s="188"/>
      <c r="G13" s="188"/>
    </row>
    <row r="14" spans="1:8" s="18" customFormat="1">
      <c r="A14" s="187">
        <v>6</v>
      </c>
      <c r="B14" s="18" t="s">
        <v>259</v>
      </c>
      <c r="C14" s="188">
        <v>42770</v>
      </c>
      <c r="D14" s="188"/>
      <c r="E14" s="188">
        <v>0</v>
      </c>
      <c r="F14" s="188"/>
      <c r="G14" s="188"/>
    </row>
    <row r="15" spans="1:8">
      <c r="A15" s="187">
        <v>3</v>
      </c>
      <c r="B15" s="189" t="s">
        <v>190</v>
      </c>
      <c r="C15" s="188">
        <v>159478</v>
      </c>
      <c r="D15" s="188"/>
      <c r="E15" s="188">
        <f>C15</f>
        <v>159478</v>
      </c>
      <c r="F15" s="188"/>
      <c r="G15" s="188"/>
      <c r="H15" s="18"/>
    </row>
    <row r="16" spans="1:8">
      <c r="A16" s="187">
        <v>4</v>
      </c>
      <c r="B16" s="189" t="s">
        <v>260</v>
      </c>
      <c r="C16" s="188">
        <v>18755</v>
      </c>
      <c r="D16" s="188"/>
      <c r="E16" s="188">
        <f>C16</f>
        <v>18755</v>
      </c>
      <c r="F16" s="188"/>
      <c r="G16" s="188">
        <v>2502000</v>
      </c>
      <c r="H16" s="18"/>
    </row>
    <row r="17" spans="1:8">
      <c r="A17" s="187">
        <v>5</v>
      </c>
      <c r="B17" s="18" t="s">
        <v>259</v>
      </c>
      <c r="C17" s="188">
        <v>16940</v>
      </c>
      <c r="D17" s="188"/>
      <c r="E17" s="188">
        <v>0</v>
      </c>
      <c r="F17" s="188"/>
      <c r="G17" s="188"/>
      <c r="H17" s="18"/>
    </row>
    <row r="18" spans="1:8">
      <c r="A18" s="187">
        <v>6</v>
      </c>
      <c r="B18" s="18" t="s">
        <v>261</v>
      </c>
      <c r="C18" s="188">
        <v>455300</v>
      </c>
      <c r="D18" s="188"/>
      <c r="E18" s="188">
        <f>C18</f>
        <v>455300</v>
      </c>
      <c r="F18" s="188"/>
      <c r="G18" s="188"/>
      <c r="H18" s="18"/>
    </row>
    <row r="19" spans="1:8">
      <c r="A19" s="187">
        <v>7</v>
      </c>
      <c r="B19" s="18" t="s">
        <v>262</v>
      </c>
      <c r="C19" s="188">
        <v>47500</v>
      </c>
      <c r="D19" s="188"/>
      <c r="E19" s="188">
        <v>47500</v>
      </c>
      <c r="F19" s="188"/>
      <c r="G19" s="188"/>
      <c r="H19" s="18"/>
    </row>
    <row r="20" spans="1:8">
      <c r="A20" s="187"/>
      <c r="B20" s="18"/>
      <c r="C20" s="18"/>
      <c r="D20" s="18"/>
      <c r="E20" s="18"/>
      <c r="F20" s="18"/>
      <c r="G20" s="18"/>
      <c r="H20" s="18"/>
    </row>
    <row r="21" spans="1:8">
      <c r="A21" s="187"/>
      <c r="B21" s="18"/>
      <c r="C21" s="190">
        <f>SUM(C9:C20)</f>
        <v>2400063</v>
      </c>
      <c r="D21" s="260">
        <f>SUM(E9:E19)</f>
        <v>2192793</v>
      </c>
      <c r="E21" s="261"/>
      <c r="F21" s="260">
        <f>G16</f>
        <v>2502000</v>
      </c>
      <c r="G21" s="262"/>
      <c r="H21" s="191"/>
    </row>
    <row r="22" spans="1:8">
      <c r="A22" s="187"/>
      <c r="B22" s="18"/>
      <c r="C22" s="18"/>
      <c r="D22" s="18"/>
      <c r="E22" s="18"/>
      <c r="F22" s="18"/>
      <c r="G22" s="18"/>
      <c r="H22" s="18"/>
    </row>
    <row r="23" spans="1:8">
      <c r="A23" s="187"/>
      <c r="B23" s="18" t="s">
        <v>263</v>
      </c>
      <c r="C23" s="192">
        <v>2400000</v>
      </c>
      <c r="D23" s="192"/>
      <c r="E23" s="18"/>
      <c r="F23" s="18"/>
      <c r="G23" s="18"/>
      <c r="H23" s="18"/>
    </row>
    <row r="24" spans="1:8">
      <c r="A24" s="187"/>
      <c r="B24" s="18"/>
      <c r="C24" s="18"/>
      <c r="D24" s="18"/>
      <c r="E24" s="18"/>
      <c r="F24" s="18"/>
      <c r="G24" s="18"/>
      <c r="H24" s="18"/>
    </row>
    <row r="25" spans="1:8">
      <c r="A25" s="187"/>
      <c r="B25" s="18" t="s">
        <v>264</v>
      </c>
      <c r="C25" s="188">
        <f>D21</f>
        <v>2192793</v>
      </c>
      <c r="D25" s="187" t="s">
        <v>43</v>
      </c>
      <c r="E25" s="188">
        <f>F21</f>
        <v>2502000</v>
      </c>
      <c r="F25" s="193" t="s">
        <v>8</v>
      </c>
      <c r="G25" s="193">
        <f>C25-E25</f>
        <v>-309207</v>
      </c>
      <c r="H25" s="18" t="s">
        <v>265</v>
      </c>
    </row>
    <row r="26" spans="1:8">
      <c r="A26" s="187"/>
      <c r="B26" s="18"/>
      <c r="C26" s="18"/>
      <c r="D26" s="18"/>
      <c r="E26" s="18"/>
      <c r="F26" s="18"/>
      <c r="G26" s="18"/>
      <c r="H26" s="18"/>
    </row>
    <row r="27" spans="1:8">
      <c r="A27" s="187"/>
      <c r="B27" s="18" t="s">
        <v>268</v>
      </c>
      <c r="C27" s="18"/>
      <c r="D27" s="18"/>
      <c r="E27" s="18"/>
      <c r="F27" s="18"/>
      <c r="G27" s="18"/>
      <c r="H27" s="18"/>
    </row>
    <row r="28" spans="1:8">
      <c r="A28" s="187"/>
      <c r="B28" s="193">
        <f>D21</f>
        <v>2192793</v>
      </c>
      <c r="C28" s="18"/>
      <c r="D28" s="18"/>
      <c r="E28" s="18"/>
      <c r="F28" s="18"/>
      <c r="G28" s="18"/>
      <c r="H28" s="18"/>
    </row>
    <row r="29" spans="1:8">
      <c r="A29" s="187"/>
      <c r="B29" s="18"/>
      <c r="C29" s="18"/>
      <c r="D29" s="18"/>
      <c r="E29" s="18"/>
      <c r="F29" s="18"/>
      <c r="G29" s="18"/>
      <c r="H29" s="18"/>
    </row>
    <row r="30" spans="1:8">
      <c r="A30" s="18"/>
      <c r="B30" s="18"/>
      <c r="C30" s="18"/>
      <c r="D30" s="18"/>
      <c r="E30" s="18"/>
      <c r="F30" s="18"/>
      <c r="G30" s="18"/>
      <c r="H30" s="18"/>
    </row>
    <row r="31" spans="1:8" ht="47.25" customHeight="1">
      <c r="A31" s="18"/>
      <c r="B31" s="87" t="s">
        <v>147</v>
      </c>
      <c r="C31" s="249" t="s">
        <v>266</v>
      </c>
      <c r="D31" s="249"/>
      <c r="E31" s="249"/>
      <c r="F31" s="194"/>
      <c r="G31" s="194"/>
      <c r="H31" s="18"/>
    </row>
    <row r="32" spans="1:8">
      <c r="A32" s="18"/>
      <c r="B32" s="18"/>
      <c r="C32" s="18"/>
      <c r="D32" s="18"/>
      <c r="E32" s="18"/>
      <c r="F32" s="18"/>
      <c r="G32" s="18"/>
      <c r="H32" s="18"/>
    </row>
  </sheetData>
  <mergeCells count="6">
    <mergeCell ref="C31:E31"/>
    <mergeCell ref="A1:H1"/>
    <mergeCell ref="D7:E7"/>
    <mergeCell ref="F7:G7"/>
    <mergeCell ref="D21:E21"/>
    <mergeCell ref="F21:G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Schedule B</vt:lpstr>
      <vt:lpstr>GBPS Main Qazi Ahmed</vt:lpstr>
      <vt:lpstr>Carraige</vt:lpstr>
      <vt:lpstr>Summary</vt:lpstr>
      <vt:lpstr>Sheet1</vt:lpstr>
      <vt:lpstr>Sheet2</vt:lpstr>
      <vt:lpstr>'GBPS Main Qazi Ahmed'!Print_Titles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2016-11-25T10:54:10Z</cp:lastPrinted>
  <dcterms:created xsi:type="dcterms:W3CDTF">2013-01-17T19:09:23Z</dcterms:created>
  <dcterms:modified xsi:type="dcterms:W3CDTF">2016-11-25T10:57:02Z</dcterms:modified>
</cp:coreProperties>
</file>