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240" windowHeight="8130" activeTab="1"/>
  </bookViews>
  <sheets>
    <sheet name="Schedule B" sheetId="4" r:id="rId1"/>
    <sheet name="GBPS Unar Mohlla" sheetId="1" r:id="rId2"/>
    <sheet name="Carraige" sheetId="3" r:id="rId3"/>
    <sheet name="Summary" sheetId="5" r:id="rId4"/>
    <sheet name="Sheet1" sheetId="6" r:id="rId5"/>
  </sheets>
  <definedNames>
    <definedName name="_xlnm.Print_Titles" localSheetId="1">'GBPS Unar Mohlla'!$7:$8</definedName>
    <definedName name="_xlnm.Print_Titles" localSheetId="0">'Schedule B'!$7:$8</definedName>
  </definedNames>
  <calcPr calcId="124519"/>
</workbook>
</file>

<file path=xl/calcChain.xml><?xml version="1.0" encoding="utf-8"?>
<calcChain xmlns="http://schemas.openxmlformats.org/spreadsheetml/2006/main">
  <c r="C21" i="6"/>
  <c r="E15"/>
  <c r="L23" i="3"/>
  <c r="F17" i="6"/>
  <c r="E21" s="1"/>
  <c r="C17"/>
  <c r="E14"/>
  <c r="E12"/>
  <c r="E11"/>
  <c r="E9"/>
  <c r="D17" s="1"/>
  <c r="B24" s="1"/>
  <c r="N190" i="1"/>
  <c r="E18" i="5" s="1"/>
  <c r="E23" s="1"/>
  <c r="N157" i="1"/>
  <c r="E9" i="5" s="1"/>
  <c r="E14" s="1"/>
  <c r="Q129" i="1"/>
  <c r="E28" i="5" l="1"/>
  <c r="G21" i="6"/>
  <c r="Q125" i="1"/>
  <c r="Q119" l="1"/>
  <c r="Q89"/>
  <c r="Q64"/>
  <c r="Q60"/>
  <c r="Q51"/>
  <c r="N203" l="1"/>
  <c r="N206" s="1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70"/>
  <c r="N328" l="1"/>
  <c r="N342" s="1"/>
  <c r="N345" s="1"/>
  <c r="Q148"/>
  <c r="Q56" l="1"/>
  <c r="Q39"/>
  <c r="Q31"/>
  <c r="Q25" l="1"/>
  <c r="Q22" l="1"/>
  <c r="Q19"/>
  <c r="Q13" l="1"/>
  <c r="J20" i="3" l="1"/>
  <c r="J23" s="1"/>
  <c r="F20"/>
  <c r="F23" s="1"/>
  <c r="G20"/>
  <c r="G23" s="1"/>
  <c r="I20"/>
  <c r="I23" s="1"/>
  <c r="E20"/>
  <c r="E23" s="1"/>
  <c r="D20"/>
  <c r="D23" s="1"/>
  <c r="H23"/>
  <c r="Q116" i="1"/>
  <c r="Q35" l="1"/>
  <c r="P14"/>
  <c r="P15"/>
  <c r="P90"/>
  <c r="P91"/>
  <c r="P92"/>
  <c r="P93"/>
  <c r="P94"/>
  <c r="P95"/>
  <c r="P96"/>
  <c r="P97"/>
  <c r="P99"/>
  <c r="P100"/>
  <c r="P102"/>
  <c r="P103"/>
  <c r="P32"/>
  <c r="P33"/>
  <c r="P34"/>
  <c r="P112"/>
  <c r="P113"/>
  <c r="P104" l="1"/>
  <c r="Q67" l="1"/>
  <c r="P67"/>
  <c r="Q154"/>
  <c r="Q145" l="1"/>
  <c r="N247" i="4"/>
  <c r="N199"/>
  <c r="C65"/>
  <c r="Q122" i="1"/>
  <c r="C102" i="4" l="1"/>
  <c r="Q85" i="1"/>
  <c r="Q75" i="4"/>
  <c r="Q70"/>
  <c r="Q65"/>
  <c r="Q64"/>
  <c r="Q56"/>
  <c r="Q41"/>
  <c r="Q37"/>
  <c r="Q30"/>
  <c r="Q24"/>
  <c r="Q16"/>
  <c r="Q12"/>
  <c r="Q132" i="1"/>
  <c r="Q141" l="1"/>
  <c r="Q104"/>
  <c r="Q19" i="4"/>
  <c r="Q50"/>
  <c r="Q60"/>
  <c r="Q95" i="1"/>
  <c r="Q79"/>
  <c r="Q73"/>
  <c r="Q43"/>
  <c r="Q107" l="1"/>
  <c r="Q138"/>
  <c r="Q16"/>
  <c r="Q98" l="1"/>
  <c r="P98" l="1"/>
  <c r="P101"/>
  <c r="Q135" l="1"/>
  <c r="Q101"/>
</calcChain>
</file>

<file path=xl/sharedStrings.xml><?xml version="1.0" encoding="utf-8"?>
<sst xmlns="http://schemas.openxmlformats.org/spreadsheetml/2006/main" count="780" uniqueCount="292">
  <si>
    <t>DETAILED    ESTIMATEE</t>
  </si>
  <si>
    <t>Name of work:</t>
  </si>
  <si>
    <t>S.#</t>
  </si>
  <si>
    <t>Desdcription</t>
  </si>
  <si>
    <t>Quanity</t>
  </si>
  <si>
    <t>Rate</t>
  </si>
  <si>
    <t>Unit</t>
  </si>
  <si>
    <t>Amount</t>
  </si>
  <si>
    <t>=</t>
  </si>
  <si>
    <t>@</t>
  </si>
  <si>
    <t>Rs:</t>
  </si>
  <si>
    <t>%Cft</t>
  </si>
  <si>
    <t>Dismentling  brick work or cement sand mortar (SINO: 13/Page No: 10)</t>
  </si>
  <si>
    <t xml:space="preserve">Excavation in foundation of the building and bridges and other structure </t>
  </si>
  <si>
    <t>including degebeling dressing refilling arround the structure  leand upto</t>
  </si>
  <si>
    <t>one chain and lift upto 5 'feet (SINO: 18(b)/Page No: 04)</t>
  </si>
  <si>
    <t>%0Cft</t>
  </si>
  <si>
    <t>Pacca  brick work in foundation and plinth with cement sand mortar ratio 1:6</t>
  </si>
  <si>
    <t xml:space="preserve">R.C.C work including all labour and material exceipt the cost of steel </t>
  </si>
  <si>
    <t>reinforcement for cement concrete its labour for bending and binding</t>
  </si>
  <si>
    <t>which will be paid sepretly.  This rate also all kinds of forms mould</t>
  </si>
  <si>
    <t>liftting shuttering curring redering surface (a) R.C.C plinth beam</t>
  </si>
  <si>
    <t>situe and litals roof slab etc completed in all respect ratio 1:2:4</t>
  </si>
  <si>
    <t>P.Cft</t>
  </si>
  <si>
    <t>Febrication of mild steel reinforcement for cement concrete including</t>
  </si>
  <si>
    <t>cutting bending and binding are laying making joints fastering including</t>
  </si>
  <si>
    <t>P.Cwt</t>
  </si>
  <si>
    <t>Cement plaster3/4" upto 20' height ratio 1:6 (SINO: 13/Page-51)</t>
  </si>
  <si>
    <t>%Sft</t>
  </si>
  <si>
    <t>P/F G.I framme chowkats  of size 7"x2" or 41/2" x3" used</t>
  </si>
  <si>
    <t xml:space="preserve"> for used door and windows 20' gauge G.I sheet i.c welding </t>
  </si>
  <si>
    <t xml:space="preserve"> hinges fixing  at site with necessary holds fasts filling with </t>
  </si>
  <si>
    <t xml:space="preserve">cement sand and slury ratio 1:6 adnd repairing with jambs </t>
  </si>
  <si>
    <t xml:space="preserve"> the cost also carriage  tools and plants making and fixing </t>
  </si>
  <si>
    <t>a) Door</t>
  </si>
  <si>
    <t>Rft</t>
  </si>
  <si>
    <t>P.Rft</t>
  </si>
  <si>
    <t>First class deodar wood wrought joinery door/ windows</t>
  </si>
  <si>
    <t>etc fixed in position i.c chowkats holds hinges iron tower</t>
  </si>
  <si>
    <t>bolts cleats handless and cords with hock etc deodar</t>
  </si>
  <si>
    <t>Only Shutters</t>
  </si>
  <si>
    <t>P.Sft</t>
  </si>
  <si>
    <t>( - )</t>
  </si>
  <si>
    <t>Rs</t>
  </si>
  <si>
    <t>Providing and laying topping cement concrete  ratio 1:2:4 including</t>
  </si>
  <si>
    <t xml:space="preserve">Two coat of bitumen laid hot using 34 lbs for %Sft over </t>
  </si>
  <si>
    <t>Preparing new surface painting door and windows</t>
  </si>
  <si>
    <t>New Surface</t>
  </si>
  <si>
    <t>iron bars grating railing i.c standered bracess etc</t>
  </si>
  <si>
    <t>Colour washing two coats (SINO: 26(b)/Page No: 53)</t>
  </si>
  <si>
    <t>Total</t>
  </si>
  <si>
    <t>Pacca brick work in other than building with cement sand mortar ratio 1:6</t>
  </si>
  <si>
    <t>Cement plaster3/8" upto 20' height ratio 1:6 (SINO: 13/Page-51)</t>
  </si>
  <si>
    <t>b) Windows</t>
  </si>
  <si>
    <t>Laying floor of approved with glazed 1/4" thick in white</t>
  </si>
  <si>
    <t>cement 1:2 over 3/4" thick cement mortar 1:2 complete</t>
  </si>
  <si>
    <t>White glazed tile 1/4" thick dado jointed in white cement</t>
  </si>
  <si>
    <t>laid over 1:2 cement sand mortar 3/4 thick i.c finishing</t>
  </si>
  <si>
    <t>Making and fixing steel grated door with 1/16" thick</t>
  </si>
  <si>
    <t xml:space="preserve">sheeting angle iron framme 2"x2"x3/8" and 3/4" </t>
  </si>
  <si>
    <t xml:space="preserve">centre to centre with locking arrangment </t>
  </si>
  <si>
    <t>Part (B) W/S &amp; S/Fitting</t>
  </si>
  <si>
    <t>fitting and flush pipe with bend and making requisite</t>
  </si>
  <si>
    <t xml:space="preserve">number of holes in walls plinth and floor for pipe </t>
  </si>
  <si>
    <t>connection.sino: 1/p-1)</t>
  </si>
  <si>
    <t>S/F long bib cock superior quality (SINO: 13/Page No: 19)</t>
  </si>
  <si>
    <t>02 No</t>
  </si>
  <si>
    <t>S/F concelled Tee-stop cock of superior qulaity with C.P</t>
  </si>
  <si>
    <t>head (SINO: 12/P-18)</t>
  </si>
  <si>
    <t xml:space="preserve">Providing G.I pipe special and clamps etc i.c fixing </t>
  </si>
  <si>
    <t xml:space="preserve">and fitting complete with and i.c the cost breacking </t>
  </si>
  <si>
    <t xml:space="preserve">through walls and roof making good etc painting two </t>
  </si>
  <si>
    <t>coats after cleaning (SINO: 1/P=11)</t>
  </si>
  <si>
    <t>a)3/4" dia</t>
  </si>
  <si>
    <t>Providing and fixing  handle volve (China) (SINO: 5/P-17)</t>
  </si>
  <si>
    <t>b) 3/4" dia</t>
  </si>
  <si>
    <t>P.No</t>
  </si>
  <si>
    <t>15.00Rft</t>
  </si>
  <si>
    <t>10.00 Rft</t>
  </si>
  <si>
    <t>01 No</t>
  </si>
  <si>
    <t>MATERIAL STATEMENT</t>
  </si>
  <si>
    <t>Name of work</t>
  </si>
  <si>
    <t>Item</t>
  </si>
  <si>
    <t>Quantity</t>
  </si>
  <si>
    <t>Cement</t>
  </si>
  <si>
    <t>Sand</t>
  </si>
  <si>
    <t xml:space="preserve">Stone </t>
  </si>
  <si>
    <t>Bajri</t>
  </si>
  <si>
    <t>Bricks</t>
  </si>
  <si>
    <t>P.B.Work Ratio 1:6</t>
  </si>
  <si>
    <t>Febrication</t>
  </si>
  <si>
    <t>Cement Plaster 1/2" thick Ratio 1:6</t>
  </si>
  <si>
    <t xml:space="preserve">                                     Total</t>
  </si>
  <si>
    <t xml:space="preserve">                                     Rate</t>
  </si>
  <si>
    <t>P.Bag</t>
  </si>
  <si>
    <t>P.Ton</t>
  </si>
  <si>
    <t>P%0Nos</t>
  </si>
  <si>
    <t xml:space="preserve">Dismentling cement concrete reinforced separating  reinforcement </t>
  </si>
  <si>
    <t>Cement concrete brick or stone ballest 1-1/2" to 2" gauge ratio 1:5:10</t>
  </si>
  <si>
    <t>D.P.C 3" thick with cement sand and shingle concrete 1:2:4 including</t>
  </si>
  <si>
    <t>2 coats of asphalt mixture (SINO: 28 ©/P-19)</t>
  </si>
  <si>
    <t>Making Notice board with cement sand (SINO: 01 P-95)</t>
  </si>
  <si>
    <t>PSft</t>
  </si>
  <si>
    <t xml:space="preserve">Extra labour for making cement bend pattas/bend </t>
  </si>
  <si>
    <t xml:space="preserve">arround straight or curved opening and arround the </t>
  </si>
  <si>
    <t>edges roof slab the width not less than 6" with fine</t>
  </si>
  <si>
    <t xml:space="preserve">Preparing  surface painting gaurds bars gates </t>
  </si>
  <si>
    <t xml:space="preserve">P/F orisa type white glazed flushing cistern with internal </t>
  </si>
  <si>
    <t>02 Nos</t>
  </si>
  <si>
    <t>b) 1" dia</t>
  </si>
  <si>
    <t>20.00Rft</t>
  </si>
  <si>
    <t>c)  1/2" dia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</si>
  <si>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</si>
  <si>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</si>
  <si>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</si>
  <si>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>Boaring for tube well in all water bearing soil from ground lead upto 100 feet</t>
  </si>
  <si>
    <t xml:space="preserve"> feet or 3.5 meter depth including sinking &amp; with drawing of casing pipe  </t>
  </si>
  <si>
    <t>(SINO:       /P- 41   )</t>
  </si>
  <si>
    <t xml:space="preserve">P/F water pup set with diamond motar &amp; pump 1 HP 1400 PRM single </t>
  </si>
  <si>
    <t xml:space="preserve">P/L UPVC Preasure pipes of class "B" equiva;ent fixing cutting and </t>
  </si>
  <si>
    <t xml:space="preserve">fitting complete with and i/c testing cost of breacking through walls and </t>
  </si>
  <si>
    <t>roof making good etc pair two coats after cleaning the pipe etc with white</t>
  </si>
  <si>
    <t>zink paint with pigment to mach (PH. Schedule)</t>
  </si>
  <si>
    <t>6-Rft</t>
  </si>
  <si>
    <t xml:space="preserve">Total </t>
  </si>
  <si>
    <t>cement    concrete   cleaning    and  straight (SINO: 20/P-10)</t>
  </si>
  <si>
    <t>Dismentling cement concrete plain  ratio 1:3:6 (SINO: 19/P-10)</t>
  </si>
  <si>
    <t>(SINO: 4 / Page No: 15)</t>
  </si>
  <si>
    <t>(SINO: 4(e)/Page NO: 21)</t>
  </si>
  <si>
    <t>(SINO: 7(e)/Page No: 22)</t>
  </si>
  <si>
    <t>(SINO: 6/Page No: 16)</t>
  </si>
  <si>
    <t>the cost of binding wire also removal rust from bars (SINO:8/P-17)</t>
  </si>
  <si>
    <t>Pacca brick work in ground floor with cement sand ratio 1:6 (SINO:5/P-21)</t>
  </si>
  <si>
    <t>(SINO: 28/P-93)</t>
  </si>
  <si>
    <t>wood pannalled 1-3/4" thick pannels (SINO: 7/P-58)</t>
  </si>
  <si>
    <t>surface finishing dividing into pannels (SINO: 16(a)/Page No: 42)</t>
  </si>
  <si>
    <t>Cement plaster 1/2" thick  upto 20' height ratio 1:6 (SINO: 13/P-51)</t>
  </si>
  <si>
    <t>Page No: 35/P-55)</t>
  </si>
  <si>
    <t>Cement pointing including strucking joints on walls ratio 1:2 (SINO: 19(/P- 53)</t>
  </si>
  <si>
    <t>(SINO: 24/P-43)</t>
  </si>
  <si>
    <t>(SINO: 37/P-45)</t>
  </si>
  <si>
    <t>White washing two coats (SINO:26/Page No: 54)</t>
  </si>
  <si>
    <t>(SINO: 24/P-92)</t>
  </si>
  <si>
    <t>including edges of three coats (SINO: 4(c)/P-70)</t>
  </si>
  <si>
    <t>and similar open work (SINO: 5/P-70)</t>
  </si>
  <si>
    <t xml:space="preserve"> roof and blinded sq: floor cft per %Sft (SINO: 13/P-35)</t>
  </si>
  <si>
    <t>Sub-Engineer</t>
  </si>
  <si>
    <t>Assistant Engineer 
Education Works Sub-Division
 Qazi Ahmed</t>
  </si>
  <si>
    <t>SUMMARY  OF  COST</t>
  </si>
  <si>
    <t xml:space="preserve">Add: Amount of Cartage </t>
  </si>
  <si>
    <t>Part (B) W/S &amp; S/F</t>
  </si>
  <si>
    <t>Cost of Schedule Item W/S &amp; S/F</t>
  </si>
  <si>
    <t>Non Schedule Item</t>
  </si>
  <si>
    <t>Assistant Engineer
 Education Works Sub-Division 
Qazi Ahmed</t>
  </si>
  <si>
    <t>Supplying and fixing in poistion iron steel grill size 1/4x3/4" of</t>
  </si>
  <si>
    <t>approved design i/c three cost of painting (weight not less than</t>
  </si>
  <si>
    <t>3.7 lbs finishing grill (SINO: 26/P-97)</t>
  </si>
  <si>
    <t>a)  1-1/2" thick</t>
  </si>
  <si>
    <t>b)  3" thick</t>
  </si>
  <si>
    <t>Primary coat of chalk under distempering (SINO:       /P-   )</t>
  </si>
  <si>
    <t xml:space="preserve">finishing as direction by Engineer Incharge </t>
  </si>
  <si>
    <t>Distempering three  coats (SINO: 24(b)/Page-53)</t>
  </si>
  <si>
    <t>01-No</t>
  </si>
  <si>
    <t>15.00 Rft</t>
  </si>
  <si>
    <t>Cost of Schedule  Civil work</t>
  </si>
  <si>
    <t>SCHEDU;LE 'B'</t>
  </si>
  <si>
    <t>Old Surfce</t>
  </si>
  <si>
    <t>No</t>
  </si>
  <si>
    <t>Primary coat of chalk under distempering (SINO:   23    /P-54   )</t>
  </si>
  <si>
    <t>3.7 lbs finishing grill (SINO: 26/P-93)</t>
  </si>
  <si>
    <t>Cement plaster 1/2" thick  upto 20' height ratio 1:6 (SINO: 13(b)/P-52)</t>
  </si>
  <si>
    <t>coats after cleaning (SINO: 1/P=12)</t>
  </si>
  <si>
    <t>(SINO:  01     /P- 41   ) (PHE)</t>
  </si>
  <si>
    <t>zink paint with pigment to mach (PH. Schedule)(SINO: E-iP-22)</t>
  </si>
  <si>
    <t xml:space="preserve">                                   Total    (A)</t>
  </si>
  <si>
    <t xml:space="preserve">                                              Say</t>
  </si>
  <si>
    <t>2" Thick</t>
  </si>
  <si>
    <t>Steel</t>
  </si>
  <si>
    <t>C.C 1:5:10</t>
  </si>
  <si>
    <t>R.C.C 1:2:4</t>
  </si>
  <si>
    <t>Cement Plaster 3/8" thick Ratio 1:6</t>
  </si>
  <si>
    <t>Cement Plaster 3/4" thick Ratio 1:4</t>
  </si>
  <si>
    <t xml:space="preserve">Cement Pointing 1:2 </t>
  </si>
  <si>
    <t>C.C Topping 1:2:4 (2"Thick)</t>
  </si>
  <si>
    <t xml:space="preserve">                                     Unit</t>
  </si>
  <si>
    <t xml:space="preserve">                                         Amount</t>
  </si>
  <si>
    <t>Total      Rs:</t>
  </si>
  <si>
    <t>DPC 3"</t>
  </si>
  <si>
    <t>Earth Filling</t>
  </si>
  <si>
    <t>Earth</t>
  </si>
  <si>
    <t>P/F 22"x16" lav: basin in white glazed earthen ware complete</t>
  </si>
  <si>
    <t>with and cost of  W.I or C.I cantilever brackets 6" buitls into</t>
  </si>
  <si>
    <t>walls painted into cost iron brases making and iron of brass</t>
  </si>
  <si>
    <t>in walls and floor for pipe connection and making good c.c 1:2:4</t>
  </si>
  <si>
    <t>(SINO: 12/P-04)</t>
  </si>
  <si>
    <t>Providing and fixing 6'x2" or 6'x3" C.I floor trape of the approved</t>
  </si>
  <si>
    <t xml:space="preserve">self cleaning design with a C.I screwed down grating with or </t>
  </si>
  <si>
    <t>without a vent arn complete with and i.c making required numbers</t>
  </si>
  <si>
    <t>of holes in walls plinth and floor for pipe connections and making</t>
  </si>
  <si>
    <t>good cement concrete 1:2:4 (SINO: 20/P-6)</t>
  </si>
  <si>
    <t>Total Non Schedule Item</t>
  </si>
  <si>
    <t>30.00 Rft</t>
  </si>
  <si>
    <t>80.00 Rft</t>
  </si>
  <si>
    <t>25.00Rft</t>
  </si>
  <si>
    <t xml:space="preserve">Non Schedule Item </t>
  </si>
  <si>
    <t>Total Schedule Item</t>
  </si>
  <si>
    <t xml:space="preserve">                                                              Total (B)</t>
  </si>
  <si>
    <t>Removing cement plaster from walls (SINO: 53/P-13)</t>
  </si>
  <si>
    <t>(A)</t>
  </si>
  <si>
    <t>(B)</t>
  </si>
  <si>
    <t>PART  (B)  W/S &amp; S/F</t>
  </si>
  <si>
    <t>Boaring for tube well in all water bearing soil from grpound level</t>
  </si>
  <si>
    <t>upto 100 feet or 3.5 meter depth i.c sinking and with drawing</t>
  </si>
  <si>
    <t>Providing G.I pipe special and clamps etc i.c fixing  and fitting complete</t>
  </si>
  <si>
    <t xml:space="preserve"> with and i.c the cost breacking  through walls and roof making good etc </t>
  </si>
  <si>
    <t>NON SCHEDULE ITEM</t>
  </si>
  <si>
    <t>Rehabilitation of Existing Primary/Elementary Schools in Taluka Qazi Ahmed 2016-17 Programme at GBPS Unar Mohlla Taluka Qazi Ahmed District S.Benazirabad.</t>
  </si>
  <si>
    <t>%0Sft</t>
  </si>
  <si>
    <t>Barrowpit excavation undressed lead upto 100 feet (SINO: 3/P-01)</t>
  </si>
  <si>
    <t xml:space="preserve">Dressing and leveling of earth work in designed  section etc complete </t>
  </si>
  <si>
    <t xml:space="preserve"> (ordinary or hard soil (SINO: 11/P3)</t>
  </si>
  <si>
    <t>a)  1/2" dia</t>
  </si>
  <si>
    <t>b)3/4" dia</t>
  </si>
  <si>
    <t>c) 1" dia</t>
  </si>
  <si>
    <t>10.00Rft</t>
  </si>
  <si>
    <t>11.00 Rft</t>
  </si>
  <si>
    <t>C.C Topping 1:2:4 (1/2"Thick)</t>
  </si>
  <si>
    <t>Part (A) Civil Work</t>
  </si>
  <si>
    <t>Removing door with chowkats (SINO: 33 (a)/P-12)</t>
  </si>
  <si>
    <t>Removing Windows and sky light with chowkats (SINO: 33(b)/P-12)</t>
  </si>
  <si>
    <t>FINANCIAL  REVIEW</t>
  </si>
  <si>
    <t>Name of work:-</t>
  </si>
  <si>
    <t>Rehabilitation of Existing Elementary Schools of Taluka Qazi Ahmed</t>
  </si>
  <si>
    <t>Qazi Ahmed.</t>
  </si>
  <si>
    <t>S.No</t>
  </si>
  <si>
    <t>Component</t>
  </si>
  <si>
    <t>PC-I Cost</t>
  </si>
  <si>
    <t>Amount Carried for Estiamte</t>
  </si>
  <si>
    <t>Amount of Technical 
Sanction</t>
  </si>
  <si>
    <t>Main Building</t>
  </si>
  <si>
    <t>Electrification</t>
  </si>
  <si>
    <t>Lav: Block</t>
  </si>
  <si>
    <t>W/S &amp; S/Fitting</t>
  </si>
  <si>
    <t>Compound Wall</t>
  </si>
  <si>
    <t>Steel Gate</t>
  </si>
  <si>
    <t xml:space="preserve">                                  Say</t>
  </si>
  <si>
    <t>Saving/Excess from PC-I</t>
  </si>
  <si>
    <t>Excess</t>
  </si>
  <si>
    <t>Assistant Engineer
Education Works Sub-Division
Qazi Ahmed</t>
  </si>
  <si>
    <t>District SBA  2016-17 Programme at GBPS Unar Muhallah  Taluka</t>
  </si>
  <si>
    <t>Dismentling  brick work in lime or  cement  mortar (SINO: 13/Page No: 10)</t>
  </si>
  <si>
    <t>Filling watering and ramming earth floor from foundation New excavated from</t>
  </si>
  <si>
    <t xml:space="preserve"> out side lead upto one chiain  and lead upto 5' feet (SINO: 22/P-04)</t>
  </si>
  <si>
    <t>(SINO: 6/Page No: 17)</t>
  </si>
  <si>
    <t>the cost of binding wire also removal rust from bars (SINO:8(b) /P-17)</t>
  </si>
  <si>
    <t xml:space="preserve">P/F G.I framme chowkats  of size 7"x2" or 41/2" x3" used  for used door  </t>
  </si>
  <si>
    <t>20' gauge G.I sheet i.c welding  hinges fixing  at  site with necessary holds</t>
  </si>
  <si>
    <t xml:space="preserve"> fasts filling with cement sand  and slury ratio 1:6 adnd repairing with jambs</t>
  </si>
  <si>
    <t xml:space="preserve"> the cost also carriage  tools and plants making and fixing (SINO: 29/P-93)</t>
  </si>
  <si>
    <t>P/F G.I framme chowkats  of size 7"x2" or 41/2" x3" used  for used windows</t>
  </si>
  <si>
    <t>the cost also carriage  tools and plants making and fixing (SINO: 28/P-93)</t>
  </si>
  <si>
    <t xml:space="preserve">Making and fixing steel grated door with 1/16" thick sheeting angle  iron  framme </t>
  </si>
  <si>
    <t>2"x2"x3/8" and 3/4" centre to centre with locking arrangment (SINO: 24/P-92)</t>
  </si>
  <si>
    <t>First class deodar wood wrought joinery door/ windows etc fixed in position</t>
  </si>
  <si>
    <t xml:space="preserve"> i.c chowkats holds hinges iron tower bolts cleats handless and cords with </t>
  </si>
  <si>
    <t>hock etc deodar wood pannalled 1-3/4" thick pannels (SINO: 7 (b)/P-58)</t>
  </si>
  <si>
    <t>Cement plaster3/8" upto 20' height ratio 1:6 (SINO: 11 (a)/Page-52)</t>
  </si>
  <si>
    <t>Cement plaster3/4" upto 20' height ratio 1:6 (SINO: 11 (c)/Page-52)</t>
  </si>
  <si>
    <t>1-1/2" Thick</t>
  </si>
  <si>
    <t>White washing three  coats (SINO:26 ( c )/Page No: 54)</t>
  </si>
  <si>
    <t>Distempering three  coats (SINO: 24( c )/Page-54)</t>
  </si>
  <si>
    <t>Preparing new surface painting door and windows including edges</t>
  </si>
  <si>
    <t xml:space="preserve"> of three coats (SINO: 5(c)/P-70)</t>
  </si>
  <si>
    <t xml:space="preserve">Preparing new surface painting gaurds bars gates iron bars grating railing </t>
  </si>
  <si>
    <t>i.c standered bracess etc and similar open work (SINO: 4 (d)/P-69)</t>
  </si>
  <si>
    <t>Add: 0.50% Contigency on S.No: 01</t>
  </si>
  <si>
    <t>1.444  (M)</t>
  </si>
  <si>
    <r>
      <rPr>
        <u/>
        <sz val="11"/>
        <color theme="1"/>
        <rFont val="Calibri"/>
        <family val="2"/>
        <scheme val="minor"/>
      </rPr>
      <t>139641.00x100</t>
    </r>
    <r>
      <rPr>
        <sz val="11"/>
        <color theme="1"/>
        <rFont val="Calibri"/>
        <family val="2"/>
        <scheme val="minor"/>
      </rPr>
      <t xml:space="preserve"> = 10.70% Excess which is within 15% permissible limit.</t>
    </r>
  </si>
  <si>
    <t>Provsiding and fixing sq; type white glazed earthen ware W.C pan with i/c</t>
  </si>
  <si>
    <t xml:space="preserve">the cost of flushing cistern with enternal fitting and flush pipe with bend </t>
  </si>
  <si>
    <t xml:space="preserve">and making rquisite number of holes in wall plinth and floor for pipe </t>
  </si>
  <si>
    <t>connection and making good csement concrete 1:2:4 (ii) with 4 dia white</t>
  </si>
  <si>
    <t>glazed eathen ware trape and plastic thumble (SINO: 1(b)(ii)/P-01)</t>
  </si>
  <si>
    <t xml:space="preserve">painting two coats after cleaning  the pipe etc with white zink paint with </t>
  </si>
  <si>
    <t>pigment to match colour of the building (SINO: 1/P-12)</t>
  </si>
  <si>
    <t>S/F long bib cock of crystal head with 1/2" dia (SINO: 13(a)/P-19)</t>
  </si>
  <si>
    <t>of casing pipe (SINO: 1/P-41) (B.H.E)</t>
  </si>
  <si>
    <t>3" dia</t>
  </si>
  <si>
    <t xml:space="preserve">P/F water pumping set with diamond motar &amp; pump 1 HP 1400 PRM single </t>
  </si>
  <si>
    <t xml:space="preserve"> Phase 220volts 2"x1-1/2" suctionand   &amp; delvery 40 feet head i.c base plate</t>
  </si>
  <si>
    <t>size and fixing nutus and bolts etc complete all respect (RA)</t>
  </si>
  <si>
    <t xml:space="preserve">  form and also making cement concrete  1:3:6 plate form of  required base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</si>
</sst>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0.00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i/>
      <u/>
      <sz val="14"/>
      <name val="Arial"/>
      <family val="2"/>
    </font>
    <font>
      <b/>
      <i/>
      <sz val="11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6"/>
      <color theme="1"/>
      <name val="Bookman Old Style"/>
      <family val="1"/>
    </font>
    <font>
      <b/>
      <u/>
      <sz val="11"/>
      <color theme="1"/>
      <name val="Calibri"/>
      <family val="2"/>
      <scheme val="minor"/>
    </font>
    <font>
      <u/>
      <sz val="11"/>
      <color theme="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sz val="11"/>
      <color theme="1"/>
      <name val="Cambria"/>
      <family val="1"/>
      <scheme val="major"/>
    </font>
    <font>
      <b/>
      <u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47">
    <xf numFmtId="0" fontId="0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2" fillId="0" borderId="0"/>
    <xf numFmtId="43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2" fillId="0" borderId="0" xfId="37"/>
    <xf numFmtId="0" fontId="2" fillId="0" borderId="0" xfId="37" applyAlignment="1">
      <alignment horizontal="center"/>
    </xf>
    <xf numFmtId="0" fontId="5" fillId="0" borderId="0" xfId="37" applyFont="1"/>
    <xf numFmtId="0" fontId="5" fillId="0" borderId="0" xfId="37" applyFont="1" applyBorder="1"/>
    <xf numFmtId="0" fontId="5" fillId="0" borderId="0" xfId="37" applyFont="1" applyFill="1" applyBorder="1"/>
    <xf numFmtId="2" fontId="2" fillId="0" borderId="0" xfId="37" applyNumberFormat="1" applyAlignment="1">
      <alignment horizontal="center"/>
    </xf>
    <xf numFmtId="0" fontId="2" fillId="0" borderId="0" xfId="37" applyBorder="1" applyAlignment="1">
      <alignment horizontal="center"/>
    </xf>
    <xf numFmtId="2" fontId="2" fillId="0" borderId="0" xfId="37" applyNumberFormat="1" applyBorder="1" applyAlignment="1">
      <alignment horizontal="center"/>
    </xf>
    <xf numFmtId="2" fontId="5" fillId="0" borderId="0" xfId="37" applyNumberFormat="1" applyFont="1" applyBorder="1" applyAlignment="1">
      <alignment horizontal="center"/>
    </xf>
    <xf numFmtId="0" fontId="2" fillId="0" borderId="0" xfId="37" applyFont="1" applyFill="1" applyBorder="1"/>
    <xf numFmtId="0" fontId="3" fillId="0" borderId="0" xfId="37" applyFont="1" applyFill="1" applyBorder="1"/>
    <xf numFmtId="0" fontId="7" fillId="0" borderId="0" xfId="37" applyFont="1" applyFill="1" applyBorder="1"/>
    <xf numFmtId="0" fontId="7" fillId="0" borderId="0" xfId="37" applyFont="1" applyBorder="1" applyAlignment="1">
      <alignment vertical="center"/>
    </xf>
    <xf numFmtId="0" fontId="5" fillId="0" borderId="0" xfId="37" applyFont="1" applyFill="1" applyBorder="1" applyAlignment="1">
      <alignment horizontal="center"/>
    </xf>
    <xf numFmtId="0" fontId="2" fillId="0" borderId="0" xfId="37" applyFill="1" applyBorder="1" applyAlignment="1">
      <alignment horizontal="center"/>
    </xf>
    <xf numFmtId="0" fontId="9" fillId="0" borderId="0" xfId="34" applyFont="1"/>
    <xf numFmtId="0" fontId="9" fillId="0" borderId="0" xfId="10" applyFont="1" applyAlignment="1">
      <alignment horizontal="center"/>
    </xf>
    <xf numFmtId="0" fontId="3" fillId="0" borderId="0" xfId="37" applyFont="1" applyAlignment="1">
      <alignment horizontal="left"/>
    </xf>
    <xf numFmtId="0" fontId="9" fillId="0" borderId="0" xfId="35" applyFont="1"/>
    <xf numFmtId="0" fontId="8" fillId="0" borderId="0" xfId="37" applyFont="1" applyAlignment="1">
      <alignment vertical="center"/>
    </xf>
    <xf numFmtId="0" fontId="3" fillId="0" borderId="0" xfId="37" applyFont="1" applyBorder="1" applyAlignment="1">
      <alignment horizontal="center" vertical="center" wrapText="1"/>
    </xf>
    <xf numFmtId="0" fontId="3" fillId="0" borderId="0" xfId="37" applyFont="1" applyBorder="1" applyAlignment="1">
      <alignment horizontal="center" vertical="center"/>
    </xf>
    <xf numFmtId="0" fontId="10" fillId="0" borderId="0" xfId="0" applyFont="1"/>
    <xf numFmtId="0" fontId="6" fillId="0" borderId="0" xfId="37" applyFont="1"/>
    <xf numFmtId="2" fontId="6" fillId="0" borderId="0" xfId="37" applyNumberFormat="1" applyFont="1" applyFill="1" applyBorder="1" applyAlignment="1">
      <alignment horizontal="right"/>
    </xf>
    <xf numFmtId="0" fontId="6" fillId="0" borderId="0" xfId="37" applyFont="1" applyAlignment="1"/>
    <xf numFmtId="0" fontId="6" fillId="0" borderId="0" xfId="37" applyFont="1" applyBorder="1" applyAlignment="1">
      <alignment horizontal="left"/>
    </xf>
    <xf numFmtId="2" fontId="6" fillId="0" borderId="0" xfId="37" applyNumberFormat="1" applyFont="1" applyBorder="1" applyAlignment="1">
      <alignment horizontal="right"/>
    </xf>
    <xf numFmtId="0" fontId="5" fillId="0" borderId="0" xfId="48" applyFont="1" applyBorder="1"/>
    <xf numFmtId="2" fontId="5" fillId="0" borderId="0" xfId="48" applyNumberFormat="1" applyFont="1" applyBorder="1"/>
    <xf numFmtId="0" fontId="9" fillId="0" borderId="0" xfId="26" applyFont="1" applyAlignment="1">
      <alignment horizontal="left"/>
    </xf>
    <xf numFmtId="2" fontId="6" fillId="0" borderId="0" xfId="37" applyNumberFormat="1" applyFont="1" applyBorder="1" applyAlignment="1">
      <alignment horizontal="left"/>
    </xf>
    <xf numFmtId="0" fontId="9" fillId="0" borderId="0" xfId="10" applyFont="1"/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7" fillId="0" borderId="0" xfId="0" applyFont="1"/>
    <xf numFmtId="2" fontId="0" fillId="0" borderId="0" xfId="0" applyNumberFormat="1" applyAlignment="1">
      <alignment horizontal="center"/>
    </xf>
    <xf numFmtId="0" fontId="3" fillId="0" borderId="12" xfId="145" applyFont="1" applyBorder="1" applyAlignment="1">
      <alignment horizontal="center" vertical="center"/>
    </xf>
    <xf numFmtId="0" fontId="3" fillId="0" borderId="11" xfId="145" applyFont="1" applyBorder="1" applyAlignment="1">
      <alignment horizontal="center" vertical="center"/>
    </xf>
    <xf numFmtId="0" fontId="3" fillId="0" borderId="12" xfId="145" applyFont="1" applyFill="1" applyBorder="1" applyAlignment="1">
      <alignment horizontal="center"/>
    </xf>
    <xf numFmtId="1" fontId="3" fillId="0" borderId="12" xfId="145" applyNumberFormat="1" applyFont="1" applyFill="1" applyBorder="1" applyAlignment="1">
      <alignment horizontal="center"/>
    </xf>
    <xf numFmtId="0" fontId="2" fillId="0" borderId="0" xfId="37" applyFont="1"/>
    <xf numFmtId="0" fontId="7" fillId="0" borderId="0" xfId="37" applyFont="1"/>
    <xf numFmtId="0" fontId="14" fillId="0" borderId="0" xfId="37" applyFont="1" applyAlignment="1">
      <alignment vertical="center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right"/>
    </xf>
    <xf numFmtId="0" fontId="2" fillId="0" borderId="0" xfId="37" applyFont="1" applyBorder="1"/>
    <xf numFmtId="0" fontId="2" fillId="0" borderId="0" xfId="42" applyFont="1"/>
    <xf numFmtId="1" fontId="2" fillId="0" borderId="0" xfId="37" applyNumberFormat="1" applyFont="1"/>
    <xf numFmtId="2" fontId="2" fillId="0" borderId="0" xfId="37" applyNumberFormat="1" applyFont="1"/>
    <xf numFmtId="2" fontId="2" fillId="0" borderId="0" xfId="37" applyNumberFormat="1" applyFont="1" applyAlignment="1">
      <alignment horizontal="left"/>
    </xf>
    <xf numFmtId="0" fontId="2" fillId="0" borderId="0" xfId="37" applyFont="1" applyAlignment="1"/>
    <xf numFmtId="2" fontId="2" fillId="0" borderId="0" xfId="37" applyNumberFormat="1" applyFont="1" applyBorder="1" applyAlignment="1">
      <alignment horizontal="right"/>
    </xf>
    <xf numFmtId="0" fontId="2" fillId="0" borderId="0" xfId="37" applyFont="1" applyBorder="1" applyAlignment="1">
      <alignment horizontal="left"/>
    </xf>
    <xf numFmtId="0" fontId="2" fillId="0" borderId="0" xfId="37" applyFont="1" applyAlignment="1">
      <alignment horizontal="center"/>
    </xf>
    <xf numFmtId="1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Border="1" applyAlignment="1">
      <alignment vertical="center"/>
    </xf>
    <xf numFmtId="0" fontId="2" fillId="0" borderId="0" xfId="37" applyFont="1" applyFill="1" applyBorder="1" applyAlignment="1">
      <alignment horizontal="center"/>
    </xf>
    <xf numFmtId="2" fontId="2" fillId="0" borderId="0" xfId="37" applyNumberFormat="1" applyFont="1" applyFill="1" applyBorder="1" applyAlignment="1">
      <alignment horizontal="left"/>
    </xf>
    <xf numFmtId="165" fontId="2" fillId="0" borderId="0" xfId="37" applyNumberFormat="1" applyFont="1" applyAlignment="1">
      <alignment horizontal="left"/>
    </xf>
    <xf numFmtId="2" fontId="2" fillId="0" borderId="0" xfId="37" applyNumberFormat="1" applyFont="1" applyFill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2" fillId="0" borderId="0" xfId="35" applyFont="1"/>
    <xf numFmtId="0" fontId="9" fillId="0" borderId="0" xfId="10" applyFont="1" applyBorder="1"/>
    <xf numFmtId="0" fontId="9" fillId="0" borderId="0" xfId="0" applyFont="1"/>
    <xf numFmtId="0" fontId="9" fillId="0" borderId="0" xfId="0" applyFont="1" applyBorder="1"/>
    <xf numFmtId="2" fontId="9" fillId="0" borderId="0" xfId="0" applyNumberFormat="1" applyFont="1"/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2" fillId="0" borderId="0" xfId="37" applyFont="1" applyAlignment="1">
      <alignment horizontal="left"/>
    </xf>
    <xf numFmtId="0" fontId="7" fillId="0" borderId="0" xfId="37" applyFont="1" applyAlignment="1">
      <alignment horizontal="left"/>
    </xf>
    <xf numFmtId="0" fontId="2" fillId="0" borderId="0" xfId="0" applyFont="1"/>
    <xf numFmtId="0" fontId="2" fillId="0" borderId="12" xfId="145" applyFont="1" applyBorder="1" applyAlignment="1">
      <alignment vertical="center"/>
    </xf>
    <xf numFmtId="0" fontId="2" fillId="0" borderId="0" xfId="4" applyFont="1" applyBorder="1" applyAlignment="1">
      <alignment vertical="center"/>
    </xf>
    <xf numFmtId="0" fontId="2" fillId="0" borderId="0" xfId="24" applyFont="1"/>
    <xf numFmtId="0" fontId="11" fillId="0" borderId="0" xfId="0" applyFont="1"/>
    <xf numFmtId="0" fontId="2" fillId="0" borderId="0" xfId="37" applyFont="1" applyAlignment="1">
      <alignment horizontal="right"/>
    </xf>
    <xf numFmtId="2" fontId="2" fillId="0" borderId="0" xfId="37" applyNumberFormat="1" applyFont="1" applyAlignment="1">
      <alignment horizontal="right"/>
    </xf>
    <xf numFmtId="2" fontId="2" fillId="0" borderId="0" xfId="37" applyNumberFormat="1" applyFont="1" applyBorder="1" applyAlignment="1"/>
    <xf numFmtId="2" fontId="2" fillId="0" borderId="0" xfId="37" applyNumberFormat="1" applyFont="1" applyAlignment="1"/>
    <xf numFmtId="2" fontId="2" fillId="0" borderId="0" xfId="37" applyNumberFormat="1" applyFont="1" applyBorder="1"/>
    <xf numFmtId="1" fontId="2" fillId="0" borderId="0" xfId="37" applyNumberFormat="1" applyFont="1" applyBorder="1"/>
    <xf numFmtId="2" fontId="2" fillId="0" borderId="0" xfId="37" applyNumberFormat="1" applyFont="1" applyBorder="1" applyAlignment="1">
      <alignment vertical="center"/>
    </xf>
    <xf numFmtId="165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2" fontId="2" fillId="0" borderId="0" xfId="37" applyNumberFormat="1" applyFont="1" applyBorder="1" applyAlignment="1">
      <alignment horizontal="right" vertical="center"/>
    </xf>
    <xf numFmtId="1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/>
    <xf numFmtId="0" fontId="2" fillId="0" borderId="0" xfId="4" applyFont="1" applyFill="1" applyBorder="1"/>
    <xf numFmtId="0" fontId="2" fillId="0" borderId="0" xfId="4" applyFont="1" applyBorder="1"/>
    <xf numFmtId="2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37" applyFont="1" applyAlignment="1">
      <alignment vertical="center"/>
    </xf>
    <xf numFmtId="1" fontId="2" fillId="0" borderId="0" xfId="37" applyNumberFormat="1" applyFont="1" applyBorder="1" applyAlignment="1">
      <alignment horizontal="center"/>
    </xf>
    <xf numFmtId="2" fontId="2" fillId="0" borderId="0" xfId="42" applyNumberFormat="1" applyFont="1" applyBorder="1" applyAlignment="1">
      <alignment horizontal="left"/>
    </xf>
    <xf numFmtId="0" fontId="2" fillId="0" borderId="0" xfId="24" applyFont="1" applyAlignment="1">
      <alignment horizontal="center"/>
    </xf>
    <xf numFmtId="164" fontId="2" fillId="0" borderId="0" xfId="37" applyNumberFormat="1" applyFont="1" applyBorder="1" applyAlignment="1">
      <alignment horizontal="center"/>
    </xf>
    <xf numFmtId="0" fontId="2" fillId="0" borderId="0" xfId="37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2" fontId="7" fillId="0" borderId="0" xfId="37" applyNumberFormat="1" applyFont="1" applyFill="1" applyBorder="1" applyAlignment="1">
      <alignment horizontal="left"/>
    </xf>
    <xf numFmtId="2" fontId="9" fillId="0" borderId="0" xfId="0" applyNumberFormat="1" applyFont="1" applyAlignment="1">
      <alignment horizontal="left"/>
    </xf>
    <xf numFmtId="2" fontId="2" fillId="0" borderId="9" xfId="37" applyNumberFormat="1" applyFont="1" applyBorder="1" applyAlignment="1">
      <alignment horizontal="right"/>
    </xf>
    <xf numFmtId="2" fontId="2" fillId="0" borderId="9" xfId="37" applyNumberFormat="1" applyFont="1" applyBorder="1" applyAlignment="1">
      <alignment horizontal="left"/>
    </xf>
    <xf numFmtId="0" fontId="2" fillId="0" borderId="0" xfId="37" applyFont="1" applyBorder="1" applyAlignment="1">
      <alignment horizontal="center"/>
    </xf>
    <xf numFmtId="0" fontId="9" fillId="0" borderId="9" xfId="0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18" fillId="0" borderId="0" xfId="0" applyFont="1"/>
    <xf numFmtId="43" fontId="11" fillId="0" borderId="0" xfId="146" applyFont="1" applyAlignment="1">
      <alignment horizontal="center"/>
    </xf>
    <xf numFmtId="0" fontId="11" fillId="0" borderId="0" xfId="0" applyFont="1" applyAlignment="1">
      <alignment horizontal="left"/>
    </xf>
    <xf numFmtId="0" fontId="19" fillId="0" borderId="9" xfId="0" applyFont="1" applyBorder="1" applyAlignment="1">
      <alignment horizontal="center"/>
    </xf>
    <xf numFmtId="0" fontId="15" fillId="0" borderId="0" xfId="0" applyFont="1"/>
    <xf numFmtId="2" fontId="11" fillId="0" borderId="0" xfId="0" applyNumberFormat="1" applyFont="1" applyBorder="1" applyAlignment="1">
      <alignment horizontal="center"/>
    </xf>
    <xf numFmtId="2" fontId="11" fillId="0" borderId="9" xfId="0" applyNumberFormat="1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7" fillId="0" borderId="0" xfId="37" applyFont="1" applyBorder="1"/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0" fillId="0" borderId="0" xfId="0" applyAlignment="1">
      <alignment vertical="top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2" fontId="7" fillId="0" borderId="0" xfId="42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0" fillId="0" borderId="9" xfId="0" applyBorder="1"/>
    <xf numFmtId="0" fontId="17" fillId="0" borderId="0" xfId="0" applyFont="1" applyAlignment="1"/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5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5" fillId="0" borderId="0" xfId="37" applyFont="1" applyAlignment="1">
      <alignment horizontal="center"/>
    </xf>
    <xf numFmtId="2" fontId="0" fillId="0" borderId="0" xfId="0" applyNumberFormat="1"/>
    <xf numFmtId="0" fontId="4" fillId="0" borderId="0" xfId="145" applyFont="1" applyAlignment="1">
      <alignment horizontal="center" vertical="center"/>
    </xf>
    <xf numFmtId="0" fontId="6" fillId="0" borderId="0" xfId="145" applyFont="1" applyAlignment="1">
      <alignment vertical="top"/>
    </xf>
    <xf numFmtId="0" fontId="3" fillId="0" borderId="0" xfId="37" applyFont="1" applyAlignment="1">
      <alignment vertical="top" wrapText="1"/>
    </xf>
    <xf numFmtId="0" fontId="2" fillId="0" borderId="0" xfId="145" applyFont="1"/>
    <xf numFmtId="0" fontId="3" fillId="0" borderId="0" xfId="145" applyFont="1" applyBorder="1" applyAlignment="1">
      <alignment horizontal="center" vertical="center"/>
    </xf>
    <xf numFmtId="0" fontId="3" fillId="0" borderId="12" xfId="145" applyFont="1" applyBorder="1" applyAlignment="1">
      <alignment horizontal="center"/>
    </xf>
    <xf numFmtId="0" fontId="3" fillId="0" borderId="2" xfId="145" applyFont="1" applyBorder="1" applyAlignment="1">
      <alignment horizontal="center"/>
    </xf>
    <xf numFmtId="0" fontId="3" fillId="0" borderId="0" xfId="145" applyFont="1" applyBorder="1" applyAlignment="1">
      <alignment horizontal="center"/>
    </xf>
    <xf numFmtId="0" fontId="2" fillId="0" borderId="11" xfId="145" applyFont="1" applyBorder="1" applyAlignment="1">
      <alignment horizontal="center"/>
    </xf>
    <xf numFmtId="0" fontId="2" fillId="0" borderId="2" xfId="145" applyFont="1" applyBorder="1" applyAlignment="1">
      <alignment horizontal="center"/>
    </xf>
    <xf numFmtId="0" fontId="2" fillId="0" borderId="12" xfId="145" applyFont="1" applyBorder="1" applyAlignment="1">
      <alignment horizontal="center"/>
    </xf>
    <xf numFmtId="0" fontId="2" fillId="0" borderId="0" xfId="145" applyFont="1" applyBorder="1" applyAlignment="1">
      <alignment horizontal="center"/>
    </xf>
    <xf numFmtId="0" fontId="2" fillId="0" borderId="11" xfId="145" applyFont="1" applyBorder="1" applyAlignment="1">
      <alignment horizontal="left" vertical="center"/>
    </xf>
    <xf numFmtId="2" fontId="2" fillId="0" borderId="11" xfId="145" applyNumberFormat="1" applyFont="1" applyBorder="1" applyAlignment="1">
      <alignment horizontal="center" vertical="center"/>
    </xf>
    <xf numFmtId="0" fontId="2" fillId="0" borderId="12" xfId="145" applyFont="1" applyBorder="1"/>
    <xf numFmtId="165" fontId="2" fillId="0" borderId="12" xfId="145" applyNumberFormat="1" applyFont="1" applyBorder="1" applyAlignment="1">
      <alignment horizontal="center"/>
    </xf>
    <xf numFmtId="0" fontId="20" fillId="0" borderId="12" xfId="145" applyFont="1" applyBorder="1" applyAlignment="1">
      <alignment horizontal="center"/>
    </xf>
    <xf numFmtId="2" fontId="2" fillId="0" borderId="12" xfId="145" applyNumberFormat="1" applyFont="1" applyBorder="1" applyAlignment="1">
      <alignment horizontal="center"/>
    </xf>
    <xf numFmtId="1" fontId="3" fillId="0" borderId="12" xfId="145" applyNumberFormat="1" applyFont="1" applyBorder="1" applyAlignment="1">
      <alignment horizontal="center" vertical="center"/>
    </xf>
    <xf numFmtId="2" fontId="3" fillId="0" borderId="12" xfId="145" applyNumberFormat="1" applyFont="1" applyFill="1" applyBorder="1" applyAlignment="1">
      <alignment horizontal="center"/>
    </xf>
    <xf numFmtId="0" fontId="3" fillId="0" borderId="0" xfId="145" applyFont="1" applyFill="1" applyBorder="1" applyAlignment="1">
      <alignment horizontal="center"/>
    </xf>
    <xf numFmtId="1" fontId="15" fillId="0" borderId="12" xfId="145" applyNumberFormat="1" applyFont="1" applyFill="1" applyBorder="1" applyAlignment="1">
      <alignment horizontal="center"/>
    </xf>
    <xf numFmtId="1" fontId="3" fillId="0" borderId="0" xfId="145" applyNumberFormat="1" applyFont="1" applyFill="1" applyBorder="1" applyAlignment="1">
      <alignment horizontal="center"/>
    </xf>
    <xf numFmtId="0" fontId="2" fillId="0" borderId="0" xfId="145" applyFont="1" applyBorder="1"/>
    <xf numFmtId="0" fontId="2" fillId="0" borderId="3" xfId="145" applyFont="1" applyBorder="1" applyAlignment="1">
      <alignment vertical="center"/>
    </xf>
    <xf numFmtId="2" fontId="9" fillId="0" borderId="0" xfId="0" applyNumberFormat="1" applyFont="1" applyBorder="1" applyAlignment="1">
      <alignment horizontal="center"/>
    </xf>
    <xf numFmtId="0" fontId="21" fillId="0" borderId="0" xfId="0" applyFont="1"/>
    <xf numFmtId="2" fontId="0" fillId="0" borderId="9" xfId="0" applyNumberFormat="1" applyBorder="1" applyAlignment="1">
      <alignment horizontal="left"/>
    </xf>
    <xf numFmtId="0" fontId="9" fillId="0" borderId="8" xfId="0" applyFont="1" applyBorder="1"/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1" fontId="2" fillId="0" borderId="0" xfId="37" applyNumberFormat="1" applyFont="1" applyAlignment="1">
      <alignment horizontal="center"/>
    </xf>
    <xf numFmtId="0" fontId="2" fillId="0" borderId="4" xfId="145" applyFont="1" applyBorder="1" applyAlignment="1">
      <alignment horizontal="center"/>
    </xf>
    <xf numFmtId="0" fontId="3" fillId="0" borderId="13" xfId="145" applyFont="1" applyBorder="1" applyAlignment="1">
      <alignment horizontal="center" vertical="center"/>
    </xf>
    <xf numFmtId="0" fontId="2" fillId="0" borderId="13" xfId="145" applyFont="1" applyBorder="1" applyAlignment="1">
      <alignment horizontal="center" vertic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0" fontId="2" fillId="0" borderId="0" xfId="37" applyFont="1" applyAlignment="1">
      <alignment horizontal="left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5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2" fillId="0" borderId="0" xfId="37" applyFont="1" applyAlignment="1">
      <alignment horizontal="center"/>
    </xf>
    <xf numFmtId="0" fontId="2" fillId="0" borderId="0" xfId="37" applyFont="1" applyAlignment="1">
      <alignment horizontal="left"/>
    </xf>
    <xf numFmtId="0" fontId="9" fillId="0" borderId="0" xfId="0" applyFont="1" applyAlignment="1">
      <alignment horizontal="center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2" fillId="0" borderId="0" xfId="37" applyFont="1" applyAlignment="1">
      <alignment horizontal="left"/>
    </xf>
    <xf numFmtId="0" fontId="2" fillId="0" borderId="0" xfId="37" applyFont="1" applyAlignment="1">
      <alignment horizontal="center"/>
    </xf>
    <xf numFmtId="0" fontId="22" fillId="0" borderId="0" xfId="0" applyFont="1"/>
    <xf numFmtId="0" fontId="2" fillId="0" borderId="0" xfId="24" applyFont="1" applyBorder="1" applyAlignment="1">
      <alignment horizontal="center"/>
    </xf>
    <xf numFmtId="0" fontId="2" fillId="0" borderId="0" xfId="24" applyFont="1" applyBorder="1"/>
    <xf numFmtId="0" fontId="3" fillId="0" borderId="0" xfId="37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23" fillId="0" borderId="0" xfId="0" applyFont="1"/>
    <xf numFmtId="2" fontId="9" fillId="0" borderId="9" xfId="0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5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0" fontId="24" fillId="0" borderId="0" xfId="10" applyFont="1" applyAlignment="1">
      <alignment horizontal="center"/>
    </xf>
    <xf numFmtId="0" fontId="20" fillId="0" borderId="0" xfId="37" applyFont="1"/>
    <xf numFmtId="0" fontId="19" fillId="0" borderId="0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6" fillId="0" borderId="0" xfId="37" applyFont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Fill="1" applyBorder="1"/>
    <xf numFmtId="2" fontId="0" fillId="0" borderId="12" xfId="0" applyNumberFormat="1" applyBorder="1" applyAlignment="1">
      <alignment horizontal="center"/>
    </xf>
    <xf numFmtId="2" fontId="0" fillId="0" borderId="0" xfId="0" applyNumberFormat="1" applyBorder="1" applyAlignment="1"/>
    <xf numFmtId="43" fontId="0" fillId="0" borderId="0" xfId="146" applyFont="1" applyAlignment="1">
      <alignment horizontal="center"/>
    </xf>
    <xf numFmtId="2" fontId="0" fillId="0" borderId="0" xfId="0" applyNumberFormat="1" applyAlignment="1">
      <alignment horizontal="left"/>
    </xf>
    <xf numFmtId="1" fontId="0" fillId="0" borderId="0" xfId="0" applyNumberForma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5" fontId="2" fillId="0" borderId="0" xfId="37" applyNumberFormat="1" applyFont="1" applyAlignment="1">
      <alignment horizontal="left"/>
    </xf>
    <xf numFmtId="0" fontId="13" fillId="0" borderId="0" xfId="37" applyFont="1" applyAlignment="1">
      <alignment horizontal="center"/>
    </xf>
    <xf numFmtId="0" fontId="3" fillId="0" borderId="6" xfId="37" applyFont="1" applyBorder="1" applyAlignment="1">
      <alignment horizontal="center" vertical="center" wrapText="1"/>
    </xf>
    <xf numFmtId="0" fontId="3" fillId="0" borderId="7" xfId="37" applyFont="1" applyBorder="1" applyAlignment="1">
      <alignment horizontal="center" vertical="center" wrapText="1"/>
    </xf>
    <xf numFmtId="0" fontId="3" fillId="0" borderId="10" xfId="37" applyFont="1" applyBorder="1" applyAlignment="1">
      <alignment horizontal="center" vertical="center"/>
    </xf>
    <xf numFmtId="0" fontId="3" fillId="0" borderId="11" xfId="37" applyFont="1" applyBorder="1" applyAlignment="1">
      <alignment horizontal="center" vertical="center"/>
    </xf>
    <xf numFmtId="0" fontId="3" fillId="0" borderId="6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0" fontId="3" fillId="0" borderId="5" xfId="37" applyFont="1" applyBorder="1" applyAlignment="1">
      <alignment horizontal="center" vertical="center"/>
    </xf>
    <xf numFmtId="0" fontId="3" fillId="0" borderId="7" xfId="37" applyFont="1" applyBorder="1" applyAlignment="1">
      <alignment horizontal="center" vertical="center"/>
    </xf>
    <xf numFmtId="0" fontId="3" fillId="0" borderId="9" xfId="37" applyFont="1" applyBorder="1" applyAlignment="1">
      <alignment horizontal="center" vertical="center"/>
    </xf>
    <xf numFmtId="0" fontId="3" fillId="0" borderId="4" xfId="37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6" fillId="0" borderId="0" xfId="37" applyNumberFormat="1" applyFont="1" applyAlignment="1">
      <alignment horizontal="left"/>
    </xf>
    <xf numFmtId="0" fontId="3" fillId="0" borderId="0" xfId="37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4" fillId="0" borderId="0" xfId="145" applyFont="1" applyAlignment="1">
      <alignment horizontal="center" vertical="center"/>
    </xf>
    <xf numFmtId="2" fontId="12" fillId="0" borderId="8" xfId="145" applyNumberFormat="1" applyFont="1" applyBorder="1" applyAlignment="1">
      <alignment horizontal="left" vertical="center"/>
    </xf>
    <xf numFmtId="2" fontId="12" fillId="0" borderId="5" xfId="145" applyNumberFormat="1" applyFont="1" applyBorder="1" applyAlignment="1">
      <alignment horizontal="left" vertical="center"/>
    </xf>
    <xf numFmtId="2" fontId="12" fillId="0" borderId="9" xfId="145" applyNumberFormat="1" applyFont="1" applyBorder="1" applyAlignment="1">
      <alignment horizontal="left" vertical="center"/>
    </xf>
    <xf numFmtId="2" fontId="12" fillId="0" borderId="4" xfId="145" applyNumberFormat="1" applyFont="1" applyBorder="1" applyAlignment="1">
      <alignment horizontal="left" vertical="center"/>
    </xf>
    <xf numFmtId="0" fontId="3" fillId="0" borderId="3" xfId="145" applyFont="1" applyBorder="1" applyAlignment="1">
      <alignment horizontal="center" vertical="center"/>
    </xf>
    <xf numFmtId="0" fontId="3" fillId="0" borderId="2" xfId="145" applyFont="1" applyBorder="1" applyAlignment="1">
      <alignment horizontal="center" vertical="center"/>
    </xf>
    <xf numFmtId="0" fontId="3" fillId="0" borderId="3" xfId="145" applyFont="1" applyFill="1" applyBorder="1" applyAlignment="1">
      <alignment horizontal="center" vertical="center"/>
    </xf>
    <xf numFmtId="0" fontId="3" fillId="0" borderId="2" xfId="145" applyFont="1" applyFill="1" applyBorder="1" applyAlignment="1">
      <alignment horizontal="center" vertical="center"/>
    </xf>
    <xf numFmtId="0" fontId="3" fillId="0" borderId="6" xfId="145" applyFont="1" applyBorder="1" applyAlignment="1">
      <alignment vertical="center"/>
    </xf>
    <xf numFmtId="0" fontId="3" fillId="0" borderId="7" xfId="145" applyFont="1" applyBorder="1" applyAlignment="1">
      <alignment vertical="center"/>
    </xf>
    <xf numFmtId="0" fontId="3" fillId="0" borderId="14" xfId="37" applyFont="1" applyBorder="1" applyAlignment="1">
      <alignment horizontal="left" vertical="top" wrapText="1"/>
    </xf>
    <xf numFmtId="0" fontId="0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</cellXfs>
  <cellStyles count="147">
    <cellStyle name="Comma" xfId="146" builtinId="3"/>
    <cellStyle name="Comma 3" xfId="38"/>
    <cellStyle name="Comma 3 2" xfId="52"/>
    <cellStyle name="Comma 3 3" xfId="47"/>
    <cellStyle name="Comma 3 4" xfId="49"/>
    <cellStyle name="Comma 3 5" xfId="56"/>
    <cellStyle name="Comma 3 6" xfId="57"/>
    <cellStyle name="Comma 3 7" xfId="58"/>
    <cellStyle name="Normal" xfId="0" builtinId="0"/>
    <cellStyle name="Normal 10" xfId="37"/>
    <cellStyle name="Normal 10 2" xfId="51"/>
    <cellStyle name="Normal 10 3" xfId="48"/>
    <cellStyle name="Normal 10 4" xfId="54"/>
    <cellStyle name="Normal 10 5" xfId="59"/>
    <cellStyle name="Normal 10 6" xfId="60"/>
    <cellStyle name="Normal 11" xfId="145"/>
    <cellStyle name="Normal 12" xfId="61"/>
    <cellStyle name="Normal 2" xfId="42"/>
    <cellStyle name="Normal 2 10" xfId="45"/>
    <cellStyle name="Normal 2 11" xfId="53"/>
    <cellStyle name="Normal 2 12" xfId="55"/>
    <cellStyle name="Normal 2 13" xfId="50"/>
    <cellStyle name="Normal 2 14" xfId="62"/>
    <cellStyle name="Normal 2 2" xfId="1"/>
    <cellStyle name="Normal 2 2 10" xfId="64"/>
    <cellStyle name="Normal 2 2 2" xfId="2"/>
    <cellStyle name="Normal 2 2 2 2" xfId="3"/>
    <cellStyle name="Normal 2 2 2 2 2" xfId="66"/>
    <cellStyle name="Normal 2 2 2 2 2 2" xfId="67"/>
    <cellStyle name="Normal 2 2 2 2 3" xfId="68"/>
    <cellStyle name="Normal 2 2 2 2 4" xfId="69"/>
    <cellStyle name="Normal 2 2 2 2 5" xfId="70"/>
    <cellStyle name="Normal 2 2 2 2 6" xfId="71"/>
    <cellStyle name="Normal 2 2 2 2 7" xfId="72"/>
    <cellStyle name="Normal 2 2 2 3" xfId="41"/>
    <cellStyle name="Normal 2 2 2 4" xfId="65"/>
    <cellStyle name="Normal 2 2 2 5" xfId="73"/>
    <cellStyle name="Normal 2 2 2 6" xfId="74"/>
    <cellStyle name="Normal 2 2 2 7" xfId="75"/>
    <cellStyle name="Normal 2 2 2 8" xfId="76"/>
    <cellStyle name="Normal 2 2 2 9" xfId="77"/>
    <cellStyle name="Normal 2 2 3" xfId="4"/>
    <cellStyle name="Normal 2 2 4" xfId="40"/>
    <cellStyle name="Normal 2 2 4 2" xfId="78"/>
    <cellStyle name="Normal 2 2 4 2 2" xfId="79"/>
    <cellStyle name="Normal 2 2 4 3" xfId="80"/>
    <cellStyle name="Normal 2 2 4 4" xfId="81"/>
    <cellStyle name="Normal 2 2 4 5" xfId="82"/>
    <cellStyle name="Normal 2 2 4 6" xfId="83"/>
    <cellStyle name="Normal 2 2 4 7" xfId="84"/>
    <cellStyle name="Normal 2 2 5" xfId="63"/>
    <cellStyle name="Normal 2 2 6" xfId="85"/>
    <cellStyle name="Normal 2 2 7" xfId="86"/>
    <cellStyle name="Normal 2 2 8" xfId="87"/>
    <cellStyle name="Normal 2 2 9" xfId="88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8 2" xfId="89"/>
    <cellStyle name="Normal 2 8 3" xfId="90"/>
    <cellStyle name="Normal 2 8 4" xfId="91"/>
    <cellStyle name="Normal 2 8 5" xfId="92"/>
    <cellStyle name="Normal 2 8 6" xfId="93"/>
    <cellStyle name="Normal 2 8 7" xfId="94"/>
    <cellStyle name="Normal 2 9" xfId="43"/>
    <cellStyle name="Normal 3" xfId="10"/>
    <cellStyle name="Normal 3 10" xfId="11"/>
    <cellStyle name="Normal 3 11" xfId="44"/>
    <cellStyle name="Normal 3 11 2" xfId="95"/>
    <cellStyle name="Normal 3 12" xfId="46"/>
    <cellStyle name="Normal 3 12 2" xfId="96"/>
    <cellStyle name="Normal 3 13" xfId="97"/>
    <cellStyle name="Normal 3 14" xfId="98"/>
    <cellStyle name="Normal 3 15" xfId="99"/>
    <cellStyle name="Normal 3 2" xfId="12"/>
    <cellStyle name="Normal 3 3" xfId="13"/>
    <cellStyle name="Normal 3 4" xfId="14"/>
    <cellStyle name="Normal 3 4 10" xfId="101"/>
    <cellStyle name="Normal 3 4 11" xfId="102"/>
    <cellStyle name="Normal 3 4 2" xfId="15"/>
    <cellStyle name="Normal 3 4 2 2" xfId="103"/>
    <cellStyle name="Normal 3 4 2 2 2" xfId="104"/>
    <cellStyle name="Normal 3 4 2 3" xfId="105"/>
    <cellStyle name="Normal 3 4 2 4" xfId="106"/>
    <cellStyle name="Normal 3 4 2 5" xfId="107"/>
    <cellStyle name="Normal 3 4 2 6" xfId="108"/>
    <cellStyle name="Normal 3 4 2 7" xfId="109"/>
    <cellStyle name="Normal 3 4 3" xfId="16"/>
    <cellStyle name="Normal 3 4 4" xfId="17"/>
    <cellStyle name="Normal 3 4 5" xfId="18"/>
    <cellStyle name="Normal 3 4 6" xfId="100"/>
    <cellStyle name="Normal 3 4 7" xfId="110"/>
    <cellStyle name="Normal 3 4 8" xfId="111"/>
    <cellStyle name="Normal 3 4 9" xfId="112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10" xfId="114"/>
    <cellStyle name="Normal 4 11" xfId="115"/>
    <cellStyle name="Normal 4 12" xfId="116"/>
    <cellStyle name="Normal 4 2" xfId="25"/>
    <cellStyle name="Normal 4 3" xfId="26"/>
    <cellStyle name="Normal 4 4" xfId="27"/>
    <cellStyle name="Normal 4 4 2" xfId="117"/>
    <cellStyle name="Normal 4 4 2 2" xfId="118"/>
    <cellStyle name="Normal 4 4 3" xfId="119"/>
    <cellStyle name="Normal 4 4 4" xfId="120"/>
    <cellStyle name="Normal 4 4 5" xfId="121"/>
    <cellStyle name="Normal 4 4 6" xfId="122"/>
    <cellStyle name="Normal 4 4 7" xfId="123"/>
    <cellStyle name="Normal 4 5" xfId="28"/>
    <cellStyle name="Normal 4 6" xfId="29"/>
    <cellStyle name="Normal 4 7" xfId="113"/>
    <cellStyle name="Normal 4 8" xfId="124"/>
    <cellStyle name="Normal 4 9" xfId="125"/>
    <cellStyle name="Normal 5" xfId="30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6" xfId="31"/>
    <cellStyle name="Normal 6 2" xfId="32"/>
    <cellStyle name="Normal 6 3" xfId="33"/>
    <cellStyle name="Normal 6 4" xfId="132"/>
    <cellStyle name="Normal 6 5" xfId="133"/>
    <cellStyle name="Normal 6 6" xfId="134"/>
    <cellStyle name="Normal 6 7" xfId="135"/>
    <cellStyle name="Normal 6 8" xfId="136"/>
    <cellStyle name="Normal 6 9" xfId="137"/>
    <cellStyle name="Normal 7" xfId="34"/>
    <cellStyle name="Normal 8" xfId="35"/>
    <cellStyle name="Normal 8 2" xfId="138"/>
    <cellStyle name="Normal 8 2 2" xfId="139"/>
    <cellStyle name="Normal 8 3" xfId="140"/>
    <cellStyle name="Normal 8 4" xfId="141"/>
    <cellStyle name="Normal 8 5" xfId="142"/>
    <cellStyle name="Normal 8 6" xfId="143"/>
    <cellStyle name="Normal 8 7" xfId="144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7</xdr:row>
      <xdr:rowOff>104775</xdr:rowOff>
    </xdr:from>
    <xdr:to>
      <xdr:col>6</xdr:col>
      <xdr:colOff>85725</xdr:colOff>
      <xdr:row>14</xdr:row>
      <xdr:rowOff>171450</xdr:rowOff>
    </xdr:to>
    <xdr:sp macro="" textlink="">
      <xdr:nvSpPr>
        <xdr:cNvPr id="2" name="Right Brace 1"/>
        <xdr:cNvSpPr/>
      </xdr:nvSpPr>
      <xdr:spPr>
        <a:xfrm>
          <a:off x="3886200" y="1447800"/>
          <a:ext cx="114300" cy="17430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48"/>
  <sheetViews>
    <sheetView topLeftCell="A154" workbookViewId="0">
      <selection activeCell="A152" sqref="A152:N157"/>
    </sheetView>
  </sheetViews>
  <sheetFormatPr defaultRowHeight="15"/>
  <cols>
    <col min="1" max="1" width="5.7109375" style="35" customWidth="1"/>
    <col min="2" max="2" width="16.5703125" style="35" customWidth="1"/>
    <col min="3" max="3" width="2.85546875" style="35" customWidth="1"/>
    <col min="4" max="4" width="3.140625" style="35" customWidth="1"/>
    <col min="5" max="5" width="6" style="35" customWidth="1"/>
    <col min="6" max="6" width="2.85546875" style="35" customWidth="1"/>
    <col min="7" max="7" width="6.140625" style="35" customWidth="1"/>
    <col min="8" max="8" width="2.85546875" style="35" customWidth="1"/>
    <col min="9" max="9" width="6.85546875" style="35" customWidth="1"/>
    <col min="10" max="10" width="4.42578125" style="35" customWidth="1"/>
    <col min="11" max="11" width="9.140625" style="35"/>
    <col min="12" max="12" width="3.85546875" style="35" customWidth="1"/>
    <col min="13" max="13" width="3.42578125" style="35" customWidth="1"/>
    <col min="14" max="14" width="16.140625" style="35" customWidth="1"/>
    <col min="15" max="15" width="9.140625" style="35"/>
    <col min="16" max="16" width="11.28515625" style="35" customWidth="1"/>
    <col min="17" max="17" width="13" style="35" customWidth="1"/>
    <col min="18" max="16384" width="9.140625" style="35"/>
  </cols>
  <sheetData>
    <row r="1" spans="1:17" ht="18.75">
      <c r="A1" s="259" t="s">
        <v>165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7" ht="6.7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7">
      <c r="A3" s="4"/>
      <c r="B3" s="25" t="s">
        <v>1</v>
      </c>
      <c r="C3" s="46"/>
      <c r="D3" s="46"/>
      <c r="E3" s="21"/>
      <c r="F3" s="21"/>
      <c r="G3" s="21"/>
      <c r="H3" s="21"/>
      <c r="I3" s="21"/>
      <c r="J3" s="21"/>
      <c r="K3" s="21"/>
      <c r="L3" s="21"/>
      <c r="M3" s="21"/>
    </row>
    <row r="4" spans="1:17">
      <c r="A4" s="4"/>
      <c r="B4" s="25"/>
      <c r="C4" s="46"/>
      <c r="D4" s="46"/>
      <c r="E4" s="21"/>
      <c r="F4" s="21"/>
      <c r="G4" s="21"/>
      <c r="H4" s="21"/>
      <c r="I4" s="21"/>
      <c r="J4" s="21"/>
      <c r="K4" s="21"/>
      <c r="L4" s="21"/>
      <c r="M4" s="21"/>
    </row>
    <row r="5" spans="1:17">
      <c r="A5" s="4"/>
      <c r="B5" s="25"/>
      <c r="C5" s="46"/>
      <c r="D5" s="46"/>
      <c r="E5" s="21"/>
      <c r="F5" s="21"/>
      <c r="G5" s="21"/>
      <c r="H5" s="21"/>
      <c r="I5" s="21"/>
      <c r="J5" s="21"/>
      <c r="K5" s="21"/>
      <c r="L5" s="21"/>
      <c r="M5" s="21"/>
    </row>
    <row r="6" spans="1:17" ht="9" customHeight="1">
      <c r="A6" s="4"/>
      <c r="B6" s="25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7">
      <c r="A7" s="260" t="s">
        <v>2</v>
      </c>
      <c r="B7" s="262" t="s">
        <v>3</v>
      </c>
      <c r="C7" s="264" t="s">
        <v>4</v>
      </c>
      <c r="D7" s="265"/>
      <c r="E7" s="265"/>
      <c r="F7" s="266"/>
      <c r="G7" s="264" t="s">
        <v>5</v>
      </c>
      <c r="H7" s="265"/>
      <c r="I7" s="265"/>
      <c r="J7" s="264" t="s">
        <v>6</v>
      </c>
      <c r="K7" s="265"/>
      <c r="L7" s="264" t="s">
        <v>7</v>
      </c>
      <c r="M7" s="265"/>
      <c r="N7" s="266"/>
    </row>
    <row r="8" spans="1:17">
      <c r="A8" s="261"/>
      <c r="B8" s="263"/>
      <c r="C8" s="267"/>
      <c r="D8" s="268"/>
      <c r="E8" s="268"/>
      <c r="F8" s="269"/>
      <c r="G8" s="267"/>
      <c r="H8" s="268"/>
      <c r="I8" s="268"/>
      <c r="J8" s="267"/>
      <c r="K8" s="268"/>
      <c r="L8" s="267"/>
      <c r="M8" s="268"/>
      <c r="N8" s="269"/>
    </row>
    <row r="9" spans="1:17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7" ht="14.1" customHeight="1">
      <c r="A10" s="138">
        <v>1</v>
      </c>
      <c r="B10" s="44" t="s">
        <v>12</v>
      </c>
      <c r="C10" s="44"/>
      <c r="D10" s="44"/>
      <c r="E10" s="54"/>
      <c r="F10" s="44"/>
      <c r="G10" s="44"/>
      <c r="H10" s="44"/>
      <c r="I10" s="44"/>
      <c r="J10" s="44"/>
      <c r="K10" s="52"/>
      <c r="L10" s="44"/>
      <c r="M10" s="138"/>
      <c r="N10" s="69"/>
    </row>
    <row r="11" spans="1:17" ht="14.1" customHeight="1">
      <c r="A11" s="138"/>
      <c r="B11" s="44"/>
      <c r="C11" s="44"/>
      <c r="D11" s="44"/>
      <c r="E11" s="54"/>
      <c r="F11" s="44"/>
      <c r="G11" s="44"/>
      <c r="H11" s="44"/>
      <c r="I11" s="44"/>
      <c r="J11" s="44"/>
      <c r="K11" s="52"/>
      <c r="L11" s="44"/>
      <c r="M11" s="138"/>
      <c r="N11" s="69"/>
    </row>
    <row r="12" spans="1:17" ht="14.1" customHeight="1">
      <c r="A12" s="138"/>
      <c r="B12" s="44"/>
      <c r="C12" s="44"/>
      <c r="D12" s="44"/>
      <c r="E12" s="134"/>
      <c r="F12" s="44"/>
      <c r="G12" s="134"/>
      <c r="H12" s="134"/>
      <c r="I12" s="134"/>
      <c r="J12" s="48"/>
      <c r="K12" s="55"/>
      <c r="L12" s="49"/>
      <c r="M12" s="138"/>
      <c r="N12" s="69"/>
      <c r="Q12" s="35">
        <f>C12*H12/100</f>
        <v>0</v>
      </c>
    </row>
    <row r="13" spans="1:17" ht="14.1" customHeight="1">
      <c r="A13" s="138"/>
      <c r="B13" s="44"/>
      <c r="C13" s="257">
        <v>2205</v>
      </c>
      <c r="D13" s="257"/>
      <c r="E13" s="257"/>
      <c r="F13" s="54" t="s">
        <v>9</v>
      </c>
      <c r="G13" s="44" t="s">
        <v>10</v>
      </c>
      <c r="H13" s="257">
        <v>1285.6300000000001</v>
      </c>
      <c r="I13" s="257"/>
      <c r="J13" s="257"/>
      <c r="K13" s="56" t="s">
        <v>11</v>
      </c>
      <c r="L13" s="55"/>
      <c r="M13" s="55" t="s">
        <v>10</v>
      </c>
      <c r="N13" s="59">
        <v>28348</v>
      </c>
    </row>
    <row r="14" spans="1:17" ht="14.1" customHeight="1">
      <c r="A14" s="138">
        <v>2</v>
      </c>
      <c r="B14" s="50" t="s">
        <v>97</v>
      </c>
      <c r="C14" s="135"/>
      <c r="D14" s="135"/>
      <c r="E14" s="135"/>
      <c r="F14" s="54"/>
      <c r="G14" s="44"/>
      <c r="H14" s="135"/>
      <c r="I14" s="135"/>
      <c r="J14" s="135"/>
      <c r="K14" s="56"/>
      <c r="L14" s="55"/>
      <c r="M14" s="55"/>
      <c r="N14" s="59"/>
    </row>
    <row r="15" spans="1:17" ht="14.1" customHeight="1">
      <c r="A15" s="138"/>
      <c r="B15" s="50" t="s">
        <v>125</v>
      </c>
      <c r="C15" s="135"/>
      <c r="D15" s="135"/>
      <c r="E15" s="135"/>
      <c r="F15" s="54"/>
      <c r="G15" s="44"/>
      <c r="H15" s="135"/>
      <c r="I15" s="135"/>
      <c r="J15" s="135"/>
      <c r="K15" s="56"/>
      <c r="L15" s="55"/>
      <c r="M15" s="55"/>
      <c r="N15" s="59"/>
    </row>
    <row r="16" spans="1:17" ht="14.1" customHeight="1">
      <c r="A16" s="138"/>
      <c r="B16" s="50"/>
      <c r="C16" s="135"/>
      <c r="D16" s="135"/>
      <c r="E16" s="135"/>
      <c r="F16" s="54"/>
      <c r="G16" s="44"/>
      <c r="H16" s="135"/>
      <c r="I16" s="135"/>
      <c r="J16" s="135"/>
      <c r="K16" s="56"/>
      <c r="L16" s="55"/>
      <c r="M16" s="55"/>
      <c r="N16" s="59"/>
      <c r="Q16" s="35">
        <f>C16*H16/100</f>
        <v>0</v>
      </c>
    </row>
    <row r="17" spans="1:19" ht="14.1" customHeight="1">
      <c r="A17" s="138"/>
      <c r="B17" s="44"/>
      <c r="C17" s="135"/>
      <c r="D17" s="135"/>
      <c r="E17" s="135"/>
      <c r="F17" s="54"/>
      <c r="G17" s="44"/>
      <c r="H17" s="135"/>
      <c r="I17" s="135"/>
      <c r="J17" s="59"/>
      <c r="K17" s="59"/>
      <c r="L17" s="55"/>
      <c r="M17" s="55"/>
      <c r="N17" s="59"/>
      <c r="O17" s="24"/>
      <c r="P17" s="24"/>
      <c r="Q17" s="24"/>
      <c r="R17" s="24"/>
      <c r="S17" s="24"/>
    </row>
    <row r="18" spans="1:19" ht="14.1" customHeight="1">
      <c r="A18" s="138"/>
      <c r="B18" s="44"/>
      <c r="C18" s="257">
        <v>700</v>
      </c>
      <c r="D18" s="257"/>
      <c r="E18" s="257"/>
      <c r="F18" s="54" t="s">
        <v>9</v>
      </c>
      <c r="G18" s="44" t="s">
        <v>10</v>
      </c>
      <c r="H18" s="257">
        <v>5445</v>
      </c>
      <c r="I18" s="257"/>
      <c r="J18" s="257"/>
      <c r="K18" s="56" t="s">
        <v>11</v>
      </c>
      <c r="L18" s="55"/>
      <c r="M18" s="55" t="s">
        <v>10</v>
      </c>
      <c r="N18" s="59">
        <v>38115</v>
      </c>
      <c r="R18" s="24"/>
      <c r="S18" s="24"/>
    </row>
    <row r="19" spans="1:19" ht="14.1" customHeight="1">
      <c r="A19" s="138"/>
      <c r="B19" s="44"/>
      <c r="C19" s="135"/>
      <c r="D19" s="135"/>
      <c r="E19" s="135"/>
      <c r="F19" s="54"/>
      <c r="G19" s="44"/>
      <c r="H19" s="135"/>
      <c r="I19" s="135"/>
      <c r="J19" s="135"/>
      <c r="K19" s="56"/>
      <c r="L19" s="55"/>
      <c r="M19" s="55"/>
      <c r="N19" s="59"/>
      <c r="Q19" s="35">
        <f>C19*H19/100</f>
        <v>0</v>
      </c>
      <c r="R19" s="24"/>
      <c r="S19" s="24"/>
    </row>
    <row r="20" spans="1:19" ht="14.1" customHeight="1">
      <c r="A20" s="138">
        <v>3</v>
      </c>
      <c r="B20" s="44" t="s">
        <v>126</v>
      </c>
      <c r="C20" s="44"/>
      <c r="D20" s="44"/>
      <c r="E20" s="54"/>
      <c r="F20" s="44"/>
      <c r="G20" s="44"/>
      <c r="H20" s="44"/>
      <c r="I20" s="44"/>
      <c r="J20" s="44"/>
      <c r="K20" s="51"/>
      <c r="L20" s="44"/>
      <c r="M20" s="136"/>
      <c r="N20" s="69"/>
      <c r="R20" s="24"/>
      <c r="S20" s="24"/>
    </row>
    <row r="21" spans="1:19" ht="14.1" customHeight="1">
      <c r="A21" s="138"/>
      <c r="B21" s="44"/>
      <c r="C21" s="44"/>
      <c r="D21" s="44"/>
      <c r="E21" s="54"/>
      <c r="F21" s="44"/>
      <c r="G21" s="44"/>
      <c r="H21" s="44"/>
      <c r="I21" s="44"/>
      <c r="J21" s="44"/>
      <c r="K21" s="51"/>
      <c r="L21" s="44"/>
      <c r="M21" s="136"/>
      <c r="N21" s="69"/>
    </row>
    <row r="22" spans="1:19" ht="14.1" customHeight="1">
      <c r="A22" s="138"/>
      <c r="B22" s="44"/>
      <c r="C22" s="257">
        <v>211</v>
      </c>
      <c r="D22" s="257"/>
      <c r="E22" s="257"/>
      <c r="F22" s="54" t="s">
        <v>9</v>
      </c>
      <c r="G22" s="44" t="s">
        <v>10</v>
      </c>
      <c r="H22" s="257">
        <v>1306.8</v>
      </c>
      <c r="I22" s="257"/>
      <c r="J22" s="257"/>
      <c r="K22" s="56" t="s">
        <v>11</v>
      </c>
      <c r="L22" s="55"/>
      <c r="M22" s="55" t="s">
        <v>10</v>
      </c>
      <c r="N22" s="59">
        <v>2757</v>
      </c>
    </row>
    <row r="23" spans="1:19" ht="14.1" customHeight="1">
      <c r="A23" s="138"/>
      <c r="B23" s="44"/>
      <c r="C23" s="135"/>
      <c r="D23" s="135"/>
      <c r="E23" s="135"/>
      <c r="F23" s="54"/>
      <c r="G23" s="44"/>
      <c r="H23" s="135"/>
      <c r="I23" s="135"/>
      <c r="J23" s="135"/>
      <c r="K23" s="56"/>
      <c r="L23" s="55"/>
      <c r="M23" s="55"/>
      <c r="N23" s="59"/>
    </row>
    <row r="24" spans="1:19" ht="14.1" customHeight="1">
      <c r="A24" s="138">
        <v>4</v>
      </c>
      <c r="B24" s="11" t="s">
        <v>13</v>
      </c>
      <c r="C24" s="44"/>
      <c r="D24" s="49"/>
      <c r="E24" s="85"/>
      <c r="F24" s="49"/>
      <c r="G24" s="49"/>
      <c r="H24" s="49"/>
      <c r="I24" s="49"/>
      <c r="J24" s="49"/>
      <c r="K24" s="86"/>
      <c r="L24" s="49"/>
      <c r="M24" s="134"/>
      <c r="N24" s="69"/>
      <c r="Q24" s="35">
        <f>C24*H24</f>
        <v>0</v>
      </c>
    </row>
    <row r="25" spans="1:19" ht="14.1" customHeight="1">
      <c r="A25" s="138"/>
      <c r="B25" s="11" t="s">
        <v>14</v>
      </c>
      <c r="C25" s="44"/>
      <c r="D25" s="49"/>
      <c r="E25" s="85"/>
      <c r="F25" s="49"/>
      <c r="G25" s="49"/>
      <c r="H25" s="49"/>
      <c r="I25" s="49"/>
      <c r="J25" s="49"/>
      <c r="K25" s="86"/>
      <c r="L25" s="49"/>
      <c r="M25" s="134"/>
      <c r="N25" s="69"/>
    </row>
    <row r="26" spans="1:19" ht="14.1" customHeight="1">
      <c r="A26" s="138"/>
      <c r="B26" s="11" t="s">
        <v>15</v>
      </c>
      <c r="C26" s="44"/>
      <c r="D26" s="49"/>
      <c r="E26" s="85"/>
      <c r="F26" s="49"/>
      <c r="G26" s="49"/>
      <c r="H26" s="49"/>
      <c r="I26" s="49"/>
      <c r="J26" s="49"/>
      <c r="K26" s="86"/>
      <c r="L26" s="49"/>
      <c r="M26" s="134"/>
      <c r="N26" s="69"/>
    </row>
    <row r="27" spans="1:19" ht="14.1" customHeight="1">
      <c r="A27" s="138"/>
      <c r="B27" s="11"/>
      <c r="C27" s="44"/>
      <c r="D27" s="49"/>
      <c r="E27" s="85"/>
      <c r="F27" s="49"/>
      <c r="G27" s="49"/>
      <c r="H27" s="49"/>
      <c r="I27" s="49"/>
      <c r="J27" s="49"/>
      <c r="K27" s="86"/>
      <c r="L27" s="49"/>
      <c r="M27" s="134"/>
      <c r="N27" s="69"/>
    </row>
    <row r="28" spans="1:19" ht="14.1" customHeight="1">
      <c r="A28" s="138"/>
      <c r="B28" s="49"/>
      <c r="C28" s="44"/>
      <c r="D28" s="49"/>
      <c r="E28" s="85"/>
      <c r="F28" s="49"/>
      <c r="G28" s="49"/>
      <c r="H28" s="49"/>
      <c r="I28" s="56"/>
      <c r="J28" s="48"/>
      <c r="K28" s="66"/>
      <c r="L28" s="49"/>
      <c r="M28" s="134"/>
      <c r="N28" s="69"/>
    </row>
    <row r="29" spans="1:19" ht="14.1" customHeight="1">
      <c r="A29" s="138"/>
      <c r="B29" s="49"/>
      <c r="C29" s="257">
        <v>240</v>
      </c>
      <c r="D29" s="257"/>
      <c r="E29" s="257"/>
      <c r="F29" s="54" t="s">
        <v>9</v>
      </c>
      <c r="G29" s="44" t="s">
        <v>10</v>
      </c>
      <c r="H29" s="257">
        <v>3176.25</v>
      </c>
      <c r="I29" s="257"/>
      <c r="J29" s="257"/>
      <c r="K29" s="56" t="s">
        <v>16</v>
      </c>
      <c r="L29" s="55"/>
      <c r="M29" s="55" t="s">
        <v>10</v>
      </c>
      <c r="N29" s="59">
        <v>762</v>
      </c>
    </row>
    <row r="30" spans="1:19" ht="14.1" customHeight="1">
      <c r="A30" s="138">
        <v>5</v>
      </c>
      <c r="B30" s="11" t="s">
        <v>98</v>
      </c>
      <c r="C30" s="44"/>
      <c r="D30" s="49"/>
      <c r="E30" s="85"/>
      <c r="F30" s="49"/>
      <c r="G30" s="49"/>
      <c r="H30" s="49"/>
      <c r="I30" s="49"/>
      <c r="J30" s="49"/>
      <c r="K30" s="86"/>
      <c r="L30" s="49"/>
      <c r="M30" s="134"/>
      <c r="N30" s="69"/>
      <c r="Q30" s="35">
        <f>C30*H30/100</f>
        <v>0</v>
      </c>
    </row>
    <row r="31" spans="1:19" ht="14.1" customHeight="1">
      <c r="A31" s="138"/>
      <c r="B31" s="11" t="s">
        <v>127</v>
      </c>
      <c r="C31" s="44"/>
      <c r="D31" s="49"/>
      <c r="E31" s="85"/>
      <c r="F31" s="49"/>
      <c r="G31" s="49"/>
      <c r="H31" s="49"/>
      <c r="I31" s="49"/>
      <c r="J31" s="49"/>
      <c r="K31" s="86"/>
      <c r="L31" s="49"/>
      <c r="M31" s="134"/>
      <c r="N31" s="69"/>
    </row>
    <row r="32" spans="1:19" ht="14.1" customHeight="1">
      <c r="A32" s="138"/>
      <c r="B32" s="11"/>
      <c r="C32" s="44"/>
      <c r="D32" s="49"/>
      <c r="E32" s="135"/>
      <c r="F32" s="56"/>
      <c r="G32" s="59"/>
      <c r="H32" s="56"/>
      <c r="I32" s="56"/>
      <c r="J32" s="48"/>
      <c r="K32" s="55"/>
      <c r="L32" s="49"/>
      <c r="M32" s="134"/>
      <c r="N32" s="69"/>
    </row>
    <row r="33" spans="1:17" ht="14.1" customHeight="1">
      <c r="A33" s="138"/>
      <c r="B33" s="11"/>
      <c r="C33" s="44"/>
      <c r="D33" s="11"/>
      <c r="E33" s="85"/>
      <c r="F33" s="49"/>
      <c r="G33" s="66"/>
      <c r="H33" s="11"/>
      <c r="I33" s="49"/>
      <c r="J33" s="49"/>
      <c r="K33" s="86"/>
      <c r="L33" s="49"/>
      <c r="M33" s="134"/>
      <c r="N33" s="69"/>
    </row>
    <row r="34" spans="1:17" ht="14.1" customHeight="1">
      <c r="A34" s="138"/>
      <c r="B34" s="11"/>
      <c r="C34" s="257">
        <v>24</v>
      </c>
      <c r="D34" s="257"/>
      <c r="E34" s="257"/>
      <c r="F34" s="54" t="s">
        <v>9</v>
      </c>
      <c r="G34" s="44" t="s">
        <v>10</v>
      </c>
      <c r="H34" s="257">
        <v>8694.9500000000007</v>
      </c>
      <c r="I34" s="257"/>
      <c r="J34" s="257"/>
      <c r="K34" s="56" t="s">
        <v>11</v>
      </c>
      <c r="L34" s="55"/>
      <c r="M34" s="55" t="s">
        <v>10</v>
      </c>
      <c r="N34" s="59">
        <v>2087</v>
      </c>
    </row>
    <row r="35" spans="1:17" ht="14.1" customHeight="1">
      <c r="A35" s="138">
        <v>6</v>
      </c>
      <c r="B35" s="11" t="s">
        <v>17</v>
      </c>
      <c r="C35" s="44"/>
      <c r="D35" s="11"/>
      <c r="E35" s="85"/>
      <c r="F35" s="49"/>
      <c r="G35" s="66"/>
      <c r="H35" s="11"/>
      <c r="I35" s="49"/>
      <c r="J35" s="49"/>
      <c r="K35" s="87"/>
      <c r="L35" s="49"/>
      <c r="M35" s="134"/>
      <c r="N35" s="69"/>
    </row>
    <row r="36" spans="1:17" ht="14.1" customHeight="1">
      <c r="A36" s="138"/>
      <c r="B36" s="11" t="s">
        <v>128</v>
      </c>
      <c r="C36" s="44"/>
      <c r="D36" s="11"/>
      <c r="E36" s="85"/>
      <c r="F36" s="49"/>
      <c r="G36" s="66"/>
      <c r="H36" s="11"/>
      <c r="I36" s="49"/>
      <c r="J36" s="49"/>
      <c r="K36" s="87"/>
      <c r="L36" s="49"/>
      <c r="M36" s="134"/>
      <c r="N36" s="69"/>
    </row>
    <row r="37" spans="1:17" ht="14.1" customHeight="1">
      <c r="A37" s="138"/>
      <c r="B37" s="11"/>
      <c r="C37" s="44"/>
      <c r="D37" s="11"/>
      <c r="E37" s="85"/>
      <c r="F37" s="49"/>
      <c r="G37" s="66"/>
      <c r="H37" s="11"/>
      <c r="I37" s="49"/>
      <c r="J37" s="49"/>
      <c r="K37" s="87"/>
      <c r="L37" s="49"/>
      <c r="M37" s="134"/>
      <c r="N37" s="69"/>
      <c r="Q37" s="35">
        <f>C37*H37</f>
        <v>0</v>
      </c>
    </row>
    <row r="38" spans="1:17" ht="14.1" customHeight="1">
      <c r="A38" s="138"/>
      <c r="B38" s="11"/>
      <c r="C38" s="44"/>
      <c r="D38" s="49"/>
      <c r="E38" s="135"/>
      <c r="F38" s="56"/>
      <c r="G38" s="56"/>
      <c r="H38" s="56"/>
      <c r="I38" s="56"/>
      <c r="J38" s="49"/>
      <c r="K38" s="66"/>
      <c r="L38" s="49"/>
      <c r="M38" s="138"/>
      <c r="N38" s="69"/>
    </row>
    <row r="39" spans="1:17" ht="14.1" customHeight="1">
      <c r="A39" s="138"/>
      <c r="B39" s="11"/>
      <c r="C39" s="257">
        <v>696</v>
      </c>
      <c r="D39" s="257"/>
      <c r="E39" s="257"/>
      <c r="F39" s="54" t="s">
        <v>9</v>
      </c>
      <c r="G39" s="44" t="s">
        <v>10</v>
      </c>
      <c r="H39" s="257">
        <v>11948.36</v>
      </c>
      <c r="I39" s="257"/>
      <c r="J39" s="257"/>
      <c r="K39" s="56" t="s">
        <v>11</v>
      </c>
      <c r="L39" s="55"/>
      <c r="M39" s="55" t="s">
        <v>10</v>
      </c>
      <c r="N39" s="59">
        <v>83161</v>
      </c>
    </row>
    <row r="40" spans="1:17" ht="14.1" customHeight="1">
      <c r="A40" s="138"/>
      <c r="B40" s="11"/>
      <c r="C40" s="135"/>
      <c r="D40" s="135"/>
      <c r="E40" s="135"/>
      <c r="F40" s="54"/>
      <c r="G40" s="44"/>
      <c r="H40" s="135"/>
      <c r="I40" s="135"/>
      <c r="J40" s="135"/>
      <c r="K40" s="56"/>
      <c r="L40" s="55"/>
      <c r="M40" s="55"/>
      <c r="N40" s="59"/>
    </row>
    <row r="41" spans="1:17" ht="14.1" customHeight="1">
      <c r="A41" s="136">
        <v>7</v>
      </c>
      <c r="B41" s="11" t="s">
        <v>18</v>
      </c>
      <c r="C41" s="49"/>
      <c r="D41" s="61"/>
      <c r="E41" s="84"/>
      <c r="F41" s="61"/>
      <c r="G41" s="61"/>
      <c r="H41" s="61"/>
      <c r="I41" s="61"/>
      <c r="J41" s="61"/>
      <c r="K41" s="61"/>
      <c r="L41" s="61"/>
      <c r="M41" s="136"/>
      <c r="N41" s="69"/>
      <c r="Q41" s="35">
        <f>C41*H41</f>
        <v>0</v>
      </c>
    </row>
    <row r="42" spans="1:17" ht="14.1" customHeight="1">
      <c r="A42" s="136"/>
      <c r="B42" s="11" t="s">
        <v>19</v>
      </c>
      <c r="C42" s="49"/>
      <c r="D42" s="61"/>
      <c r="E42" s="84"/>
      <c r="F42" s="61"/>
      <c r="G42" s="88"/>
      <c r="H42" s="89"/>
      <c r="I42" s="89"/>
      <c r="J42" s="61"/>
      <c r="K42" s="61"/>
      <c r="L42" s="61"/>
      <c r="M42" s="136"/>
      <c r="N42" s="69"/>
    </row>
    <row r="43" spans="1:17" ht="14.1" customHeight="1">
      <c r="A43" s="136"/>
      <c r="B43" s="11" t="s">
        <v>20</v>
      </c>
      <c r="C43" s="49"/>
      <c r="D43" s="61"/>
      <c r="E43" s="84"/>
      <c r="F43" s="61"/>
      <c r="G43" s="61"/>
      <c r="H43" s="61"/>
      <c r="I43" s="89"/>
      <c r="J43" s="61"/>
      <c r="K43" s="61"/>
      <c r="L43" s="61"/>
      <c r="M43" s="136"/>
      <c r="N43" s="69"/>
    </row>
    <row r="44" spans="1:17" ht="14.1" customHeight="1">
      <c r="A44" s="136"/>
      <c r="B44" s="11" t="s">
        <v>21</v>
      </c>
      <c r="C44" s="49"/>
      <c r="D44" s="61"/>
      <c r="E44" s="84"/>
      <c r="F44" s="61"/>
      <c r="G44" s="61"/>
      <c r="H44" s="61"/>
      <c r="I44" s="61"/>
      <c r="J44" s="61"/>
      <c r="K44" s="61"/>
      <c r="L44" s="61"/>
      <c r="M44" s="136"/>
      <c r="N44" s="69"/>
    </row>
    <row r="45" spans="1:17" ht="14.1" customHeight="1">
      <c r="A45" s="136"/>
      <c r="B45" s="11" t="s">
        <v>22</v>
      </c>
      <c r="C45" s="49"/>
      <c r="D45" s="61"/>
      <c r="E45" s="84"/>
      <c r="F45" s="61"/>
      <c r="G45" s="88"/>
      <c r="H45" s="89"/>
      <c r="I45" s="89"/>
      <c r="J45" s="61"/>
      <c r="K45" s="61"/>
      <c r="L45" s="61"/>
      <c r="M45" s="136"/>
      <c r="N45" s="69"/>
    </row>
    <row r="46" spans="1:17" ht="14.1" customHeight="1">
      <c r="A46" s="136"/>
      <c r="B46" s="11" t="s">
        <v>130</v>
      </c>
      <c r="C46" s="49"/>
      <c r="D46" s="61"/>
      <c r="E46" s="84"/>
      <c r="F46" s="61"/>
      <c r="G46" s="88"/>
      <c r="H46" s="89"/>
      <c r="I46" s="89"/>
      <c r="J46" s="61"/>
      <c r="K46" s="61"/>
      <c r="L46" s="61"/>
      <c r="M46" s="136"/>
      <c r="N46" s="69"/>
    </row>
    <row r="47" spans="1:17" ht="14.1" customHeight="1">
      <c r="A47" s="138"/>
      <c r="B47" s="11"/>
      <c r="C47" s="44"/>
      <c r="D47" s="61"/>
      <c r="E47" s="85"/>
      <c r="F47" s="61"/>
      <c r="G47" s="88"/>
      <c r="H47" s="89"/>
      <c r="I47" s="89"/>
      <c r="J47" s="61"/>
      <c r="K47" s="91"/>
      <c r="L47" s="61"/>
      <c r="M47" s="134"/>
      <c r="N47" s="69"/>
    </row>
    <row r="48" spans="1:17" ht="14.1" customHeight="1">
      <c r="A48" s="136"/>
      <c r="B48" s="11"/>
      <c r="C48" s="255">
        <v>894</v>
      </c>
      <c r="D48" s="255"/>
      <c r="E48" s="255"/>
      <c r="F48" s="54" t="s">
        <v>9</v>
      </c>
      <c r="G48" s="44" t="s">
        <v>10</v>
      </c>
      <c r="H48" s="255">
        <v>337</v>
      </c>
      <c r="I48" s="255"/>
      <c r="J48" s="135"/>
      <c r="K48" s="56" t="s">
        <v>23</v>
      </c>
      <c r="L48" s="55"/>
      <c r="M48" s="55" t="s">
        <v>10</v>
      </c>
      <c r="N48" s="59">
        <v>301278</v>
      </c>
    </row>
    <row r="49" spans="1:17" ht="14.1" customHeight="1">
      <c r="A49" s="138"/>
      <c r="B49" s="11"/>
      <c r="C49" s="135"/>
      <c r="D49" s="135"/>
      <c r="E49" s="135"/>
      <c r="F49" s="54"/>
      <c r="G49" s="44"/>
      <c r="H49" s="135"/>
      <c r="I49" s="135"/>
      <c r="J49" s="135"/>
      <c r="K49" s="56"/>
      <c r="L49" s="55"/>
      <c r="M49" s="55"/>
      <c r="N49" s="59"/>
    </row>
    <row r="50" spans="1:17" ht="14.1" customHeight="1">
      <c r="A50" s="136">
        <v>8</v>
      </c>
      <c r="B50" s="11" t="s">
        <v>24</v>
      </c>
      <c r="C50" s="49"/>
      <c r="D50" s="61"/>
      <c r="E50" s="61"/>
      <c r="F50" s="61"/>
      <c r="G50" s="61"/>
      <c r="H50" s="61"/>
      <c r="I50" s="61"/>
      <c r="J50" s="61"/>
      <c r="K50" s="92"/>
      <c r="L50" s="61"/>
      <c r="M50" s="136"/>
      <c r="N50" s="69"/>
      <c r="Q50" s="35">
        <f>C50*H50/100</f>
        <v>0</v>
      </c>
    </row>
    <row r="51" spans="1:17" ht="14.1" customHeight="1">
      <c r="A51" s="136"/>
      <c r="B51" s="11" t="s">
        <v>25</v>
      </c>
      <c r="C51" s="61"/>
      <c r="D51" s="61"/>
      <c r="E51" s="61"/>
      <c r="F51" s="61"/>
      <c r="G51" s="61"/>
      <c r="H51" s="61"/>
      <c r="I51" s="61"/>
      <c r="J51" s="61"/>
      <c r="K51" s="92"/>
      <c r="L51" s="61"/>
      <c r="M51" s="136"/>
      <c r="N51" s="69"/>
    </row>
    <row r="52" spans="1:17" ht="14.1" customHeight="1">
      <c r="A52" s="136"/>
      <c r="B52" s="11" t="s">
        <v>131</v>
      </c>
      <c r="C52" s="49"/>
      <c r="D52" s="49"/>
      <c r="E52" s="93"/>
      <c r="F52" s="49"/>
      <c r="G52" s="49"/>
      <c r="H52" s="49"/>
      <c r="I52" s="49"/>
      <c r="J52" s="49"/>
      <c r="K52" s="87"/>
      <c r="L52" s="49"/>
      <c r="M52" s="90"/>
      <c r="N52" s="69"/>
    </row>
    <row r="53" spans="1:17" ht="14.1" customHeight="1">
      <c r="A53" s="136"/>
      <c r="B53" s="14"/>
      <c r="C53" s="61"/>
      <c r="D53" s="61"/>
      <c r="E53" s="61"/>
      <c r="F53" s="61"/>
      <c r="G53" s="61"/>
      <c r="H53" s="61"/>
      <c r="I53" s="61"/>
      <c r="J53" s="61"/>
      <c r="K53" s="92"/>
      <c r="L53" s="61"/>
      <c r="M53" s="90"/>
      <c r="N53" s="69"/>
    </row>
    <row r="54" spans="1:17" ht="14.1" customHeight="1">
      <c r="A54" s="136"/>
      <c r="B54" s="11"/>
      <c r="C54" s="90"/>
      <c r="D54" s="90"/>
      <c r="E54" s="90"/>
      <c r="F54" s="90"/>
      <c r="G54" s="90"/>
      <c r="H54" s="90"/>
      <c r="I54" s="86"/>
      <c r="J54" s="49"/>
      <c r="K54" s="87"/>
      <c r="L54" s="61"/>
      <c r="M54" s="90"/>
      <c r="N54" s="69"/>
    </row>
    <row r="55" spans="1:17" ht="14.1" customHeight="1">
      <c r="A55" s="138"/>
      <c r="B55" s="11"/>
      <c r="C55" s="258">
        <v>39.909999999999997</v>
      </c>
      <c r="D55" s="258"/>
      <c r="E55" s="258"/>
      <c r="F55" s="54" t="s">
        <v>9</v>
      </c>
      <c r="G55" s="44" t="s">
        <v>10</v>
      </c>
      <c r="H55" s="257">
        <v>5001.7</v>
      </c>
      <c r="I55" s="257"/>
      <c r="J55" s="257"/>
      <c r="K55" s="56" t="s">
        <v>26</v>
      </c>
      <c r="L55" s="55"/>
      <c r="M55" s="55" t="s">
        <v>10</v>
      </c>
      <c r="N55" s="59">
        <v>199618</v>
      </c>
    </row>
    <row r="56" spans="1:17" ht="14.1" customHeight="1">
      <c r="A56" s="138"/>
      <c r="B56" s="11"/>
      <c r="C56" s="137"/>
      <c r="D56" s="137"/>
      <c r="E56" s="137"/>
      <c r="F56" s="54"/>
      <c r="G56" s="44"/>
      <c r="H56" s="135"/>
      <c r="I56" s="135"/>
      <c r="J56" s="135"/>
      <c r="K56" s="56"/>
      <c r="L56" s="55"/>
      <c r="M56" s="55"/>
      <c r="N56" s="59"/>
      <c r="Q56" s="35">
        <f>C56*H56</f>
        <v>0</v>
      </c>
    </row>
    <row r="57" spans="1:17" ht="14.1" customHeight="1">
      <c r="A57" s="62">
        <v>9</v>
      </c>
      <c r="B57" s="11" t="s">
        <v>132</v>
      </c>
      <c r="C57" s="138"/>
      <c r="D57" s="62"/>
      <c r="E57" s="134"/>
      <c r="F57" s="136"/>
      <c r="G57" s="136"/>
      <c r="H57" s="62"/>
      <c r="I57" s="66"/>
      <c r="J57" s="49"/>
      <c r="K57" s="66"/>
      <c r="L57" s="49"/>
      <c r="M57" s="138"/>
      <c r="N57" s="44"/>
    </row>
    <row r="58" spans="1:17" ht="14.1" customHeight="1">
      <c r="A58" s="11"/>
      <c r="B58" s="11"/>
      <c r="C58" s="138"/>
      <c r="D58" s="62"/>
      <c r="E58" s="134"/>
      <c r="F58" s="136"/>
      <c r="G58" s="136"/>
      <c r="H58" s="62"/>
      <c r="I58" s="66"/>
      <c r="J58" s="49"/>
      <c r="K58" s="66"/>
      <c r="L58" s="49"/>
      <c r="M58" s="138"/>
      <c r="N58" s="44"/>
    </row>
    <row r="59" spans="1:17" ht="14.1" customHeight="1">
      <c r="A59" s="138"/>
      <c r="B59" s="11"/>
      <c r="C59" s="137"/>
      <c r="D59" s="137"/>
      <c r="E59" s="137"/>
      <c r="F59" s="54"/>
      <c r="G59" s="44"/>
      <c r="H59" s="135"/>
      <c r="I59" s="135"/>
      <c r="J59" s="135"/>
      <c r="K59" s="56"/>
      <c r="L59" s="55"/>
      <c r="M59" s="55"/>
      <c r="N59" s="59"/>
    </row>
    <row r="60" spans="1:17" ht="14.1" customHeight="1">
      <c r="A60" s="138"/>
      <c r="B60" s="11"/>
      <c r="C60" s="257">
        <v>1591</v>
      </c>
      <c r="D60" s="257"/>
      <c r="E60" s="257"/>
      <c r="F60" s="54" t="s">
        <v>9</v>
      </c>
      <c r="G60" s="44" t="s">
        <v>10</v>
      </c>
      <c r="H60" s="257">
        <v>12674.36</v>
      </c>
      <c r="I60" s="257"/>
      <c r="J60" s="257"/>
      <c r="K60" s="56" t="s">
        <v>11</v>
      </c>
      <c r="L60" s="55"/>
      <c r="M60" s="55" t="s">
        <v>10</v>
      </c>
      <c r="N60" s="59">
        <v>201649</v>
      </c>
      <c r="Q60" s="35">
        <f>C60*H60/100</f>
        <v>201649.06760000001</v>
      </c>
    </row>
    <row r="61" spans="1:17" ht="14.1" customHeight="1">
      <c r="A61" s="138"/>
      <c r="B61" s="11"/>
      <c r="C61" s="137"/>
      <c r="D61" s="137"/>
      <c r="E61" s="137"/>
      <c r="F61" s="54"/>
      <c r="G61" s="44"/>
      <c r="H61" s="135"/>
      <c r="I61" s="135"/>
      <c r="J61" s="135"/>
      <c r="K61" s="56"/>
      <c r="L61" s="55"/>
      <c r="M61" s="55"/>
      <c r="N61" s="59"/>
    </row>
    <row r="62" spans="1:17" ht="14.1" customHeight="1">
      <c r="A62" s="138">
        <v>8</v>
      </c>
      <c r="B62" s="11" t="s">
        <v>99</v>
      </c>
      <c r="C62" s="135"/>
      <c r="D62" s="135"/>
      <c r="E62" s="135"/>
      <c r="F62" s="54"/>
      <c r="G62" s="44"/>
      <c r="H62" s="135"/>
      <c r="I62" s="135"/>
      <c r="J62" s="135"/>
      <c r="K62" s="56"/>
      <c r="L62" s="55"/>
      <c r="M62" s="55"/>
      <c r="N62" s="59"/>
    </row>
    <row r="63" spans="1:17" ht="14.1" customHeight="1">
      <c r="A63" s="138"/>
      <c r="B63" s="11" t="s">
        <v>100</v>
      </c>
      <c r="C63" s="135"/>
      <c r="D63" s="135"/>
      <c r="E63" s="135"/>
      <c r="F63" s="54"/>
      <c r="G63" s="44"/>
      <c r="H63" s="135"/>
      <c r="I63" s="135"/>
      <c r="J63" s="135"/>
      <c r="K63" s="56"/>
      <c r="L63" s="55"/>
      <c r="M63" s="55"/>
      <c r="N63" s="59"/>
    </row>
    <row r="64" spans="1:17" ht="14.1" customHeight="1">
      <c r="A64" s="138"/>
      <c r="B64" s="11"/>
      <c r="C64" s="135"/>
      <c r="D64" s="135"/>
      <c r="E64" s="135"/>
      <c r="F64" s="54"/>
      <c r="G64" s="44"/>
      <c r="H64" s="135"/>
      <c r="I64" s="135"/>
      <c r="J64" s="135"/>
      <c r="K64" s="56"/>
      <c r="L64" s="55"/>
      <c r="M64" s="55"/>
      <c r="N64" s="59"/>
      <c r="Q64" s="35">
        <f>C64*H64/100</f>
        <v>0</v>
      </c>
    </row>
    <row r="65" spans="1:17" ht="14.1" customHeight="1">
      <c r="A65" s="138"/>
      <c r="B65" s="11"/>
      <c r="C65" s="257" t="e">
        <f>#REF!</f>
        <v>#REF!</v>
      </c>
      <c r="D65" s="257"/>
      <c r="E65" s="257"/>
      <c r="F65" s="54" t="s">
        <v>9</v>
      </c>
      <c r="G65" s="44" t="s">
        <v>10</v>
      </c>
      <c r="H65" s="257">
        <v>4982.18</v>
      </c>
      <c r="I65" s="257"/>
      <c r="J65" s="257"/>
      <c r="K65" s="56" t="s">
        <v>28</v>
      </c>
      <c r="L65" s="55"/>
      <c r="M65" s="55" t="s">
        <v>10</v>
      </c>
      <c r="N65" s="59">
        <v>15196</v>
      </c>
      <c r="Q65" s="35" t="e">
        <f>C65*H65</f>
        <v>#REF!</v>
      </c>
    </row>
    <row r="66" spans="1:17" ht="14.1" customHeight="1">
      <c r="A66" s="138"/>
      <c r="B66" s="11"/>
      <c r="C66" s="135"/>
      <c r="D66" s="135"/>
      <c r="E66" s="135"/>
      <c r="F66" s="54"/>
      <c r="G66" s="44"/>
      <c r="H66" s="135"/>
      <c r="I66" s="135"/>
      <c r="J66" s="135"/>
      <c r="K66" s="56"/>
      <c r="L66" s="55"/>
      <c r="M66" s="55"/>
      <c r="N66" s="59"/>
    </row>
    <row r="67" spans="1:17" ht="14.1" customHeight="1">
      <c r="A67" s="138">
        <v>9</v>
      </c>
      <c r="B67" s="11" t="s">
        <v>51</v>
      </c>
      <c r="C67" s="138"/>
      <c r="D67" s="62"/>
      <c r="E67" s="134"/>
      <c r="F67" s="136"/>
      <c r="G67" s="136"/>
      <c r="H67" s="136"/>
      <c r="I67" s="66"/>
      <c r="J67" s="49"/>
      <c r="K67" s="66"/>
      <c r="L67" s="49"/>
      <c r="M67" s="138"/>
      <c r="N67" s="44"/>
    </row>
    <row r="68" spans="1:17" ht="14.1" customHeight="1">
      <c r="A68" s="138"/>
      <c r="B68" s="11" t="s">
        <v>129</v>
      </c>
      <c r="C68" s="138"/>
      <c r="D68" s="136"/>
      <c r="E68" s="134"/>
      <c r="F68" s="136"/>
      <c r="G68" s="136"/>
      <c r="H68" s="136"/>
      <c r="I68" s="66"/>
      <c r="J68" s="49"/>
      <c r="K68" s="66"/>
      <c r="L68" s="49"/>
      <c r="M68" s="138"/>
      <c r="N68" s="44"/>
    </row>
    <row r="69" spans="1:17" ht="14.1" customHeight="1">
      <c r="A69" s="138"/>
      <c r="B69" s="11"/>
      <c r="C69" s="138"/>
      <c r="D69" s="136"/>
      <c r="E69" s="134"/>
      <c r="F69" s="136"/>
      <c r="G69" s="136"/>
      <c r="H69" s="136"/>
      <c r="I69" s="66"/>
      <c r="J69" s="49"/>
      <c r="K69" s="66"/>
      <c r="L69" s="49"/>
      <c r="M69" s="138"/>
      <c r="N69" s="44"/>
    </row>
    <row r="70" spans="1:17" ht="14.1" customHeight="1">
      <c r="A70" s="138"/>
      <c r="B70" s="44"/>
      <c r="C70" s="257">
        <v>1166</v>
      </c>
      <c r="D70" s="257"/>
      <c r="E70" s="257"/>
      <c r="F70" s="54" t="s">
        <v>9</v>
      </c>
      <c r="G70" s="44" t="s">
        <v>10</v>
      </c>
      <c r="H70" s="257">
        <v>12346.65</v>
      </c>
      <c r="I70" s="257"/>
      <c r="J70" s="257"/>
      <c r="K70" s="56" t="s">
        <v>11</v>
      </c>
      <c r="L70" s="55"/>
      <c r="M70" s="55" t="s">
        <v>10</v>
      </c>
      <c r="N70" s="59">
        <v>143962</v>
      </c>
      <c r="Q70" s="35">
        <f>C70*H70/100</f>
        <v>143961.93900000001</v>
      </c>
    </row>
    <row r="71" spans="1:17" ht="14.1" customHeight="1">
      <c r="A71" s="138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</row>
    <row r="72" spans="1:17" ht="14.1" customHeight="1">
      <c r="A72" s="138">
        <v>10</v>
      </c>
      <c r="B72" s="94" t="s">
        <v>29</v>
      </c>
      <c r="C72" s="79"/>
      <c r="D72" s="49"/>
      <c r="E72" s="85"/>
      <c r="F72" s="49"/>
      <c r="G72" s="49"/>
      <c r="H72" s="49"/>
      <c r="I72" s="49"/>
      <c r="J72" s="49"/>
      <c r="K72" s="86"/>
      <c r="L72" s="49"/>
      <c r="M72" s="138"/>
      <c r="N72" s="69"/>
    </row>
    <row r="73" spans="1:17" ht="14.1" customHeight="1">
      <c r="A73" s="138"/>
      <c r="B73" s="95" t="s">
        <v>30</v>
      </c>
      <c r="C73" s="79"/>
      <c r="D73" s="49"/>
      <c r="E73" s="85"/>
      <c r="F73" s="49"/>
      <c r="G73" s="49"/>
      <c r="H73" s="49"/>
      <c r="I73" s="49"/>
      <c r="J73" s="49"/>
      <c r="K73" s="86"/>
      <c r="L73" s="49"/>
      <c r="M73" s="138"/>
      <c r="N73" s="69"/>
    </row>
    <row r="74" spans="1:17" ht="14.1" customHeight="1">
      <c r="A74" s="138"/>
      <c r="B74" s="94" t="s">
        <v>31</v>
      </c>
      <c r="C74" s="44"/>
      <c r="D74" s="49"/>
      <c r="E74" s="85"/>
      <c r="F74" s="49"/>
      <c r="G74" s="49"/>
      <c r="H74" s="49"/>
      <c r="I74" s="49"/>
      <c r="J74" s="49"/>
      <c r="K74" s="86"/>
      <c r="L74" s="49"/>
      <c r="M74" s="138"/>
      <c r="N74" s="69"/>
    </row>
    <row r="75" spans="1:17" ht="14.1" customHeight="1">
      <c r="A75" s="138"/>
      <c r="B75" s="79" t="s">
        <v>32</v>
      </c>
      <c r="C75" s="44"/>
      <c r="D75" s="49"/>
      <c r="E75" s="85"/>
      <c r="F75" s="49"/>
      <c r="G75" s="49"/>
      <c r="H75" s="49"/>
      <c r="I75" s="49"/>
      <c r="J75" s="49"/>
      <c r="K75" s="66"/>
      <c r="L75" s="49"/>
      <c r="M75" s="138"/>
      <c r="N75" s="69"/>
      <c r="Q75" s="35">
        <f>C75*H75/100</f>
        <v>0</v>
      </c>
    </row>
    <row r="76" spans="1:17" ht="14.1" customHeight="1">
      <c r="A76" s="138"/>
      <c r="B76" s="79" t="s">
        <v>33</v>
      </c>
      <c r="C76" s="44"/>
      <c r="D76" s="49"/>
      <c r="E76" s="85"/>
      <c r="F76" s="49"/>
      <c r="G76" s="49"/>
      <c r="H76" s="93"/>
      <c r="I76" s="48"/>
      <c r="J76" s="136"/>
      <c r="K76" s="86"/>
      <c r="L76" s="49"/>
      <c r="M76" s="134"/>
      <c r="N76" s="69"/>
    </row>
    <row r="77" spans="1:17" ht="14.1" customHeight="1">
      <c r="A77" s="138"/>
      <c r="B77" s="79" t="s">
        <v>133</v>
      </c>
      <c r="C77" s="44"/>
      <c r="D77" s="49"/>
      <c r="E77" s="85"/>
      <c r="F77" s="49"/>
      <c r="G77" s="49"/>
      <c r="H77" s="93"/>
      <c r="I77" s="48"/>
      <c r="J77" s="136"/>
      <c r="K77" s="86"/>
      <c r="L77" s="49"/>
      <c r="M77" s="134"/>
      <c r="N77" s="69"/>
    </row>
    <row r="78" spans="1:17" ht="14.1" customHeight="1">
      <c r="A78" s="138"/>
      <c r="B78" s="13" t="s">
        <v>34</v>
      </c>
      <c r="C78" s="44"/>
      <c r="D78" s="49"/>
      <c r="E78" s="85"/>
      <c r="F78" s="49"/>
      <c r="G78" s="49"/>
      <c r="H78" s="49"/>
      <c r="I78" s="49"/>
      <c r="J78" s="49"/>
      <c r="K78" s="66"/>
      <c r="L78" s="49"/>
      <c r="M78" s="138"/>
      <c r="N78" s="69"/>
    </row>
    <row r="79" spans="1:17" ht="14.1" customHeight="1">
      <c r="A79" s="138"/>
      <c r="B79" s="13"/>
      <c r="C79" s="44"/>
      <c r="D79" s="49"/>
      <c r="E79" s="85"/>
      <c r="F79" s="49"/>
      <c r="G79" s="49"/>
      <c r="H79" s="49"/>
      <c r="I79" s="49"/>
      <c r="J79" s="49"/>
      <c r="K79" s="66"/>
      <c r="L79" s="49"/>
      <c r="M79" s="66"/>
      <c r="N79" s="69"/>
    </row>
    <row r="80" spans="1:17" ht="14.1" customHeight="1">
      <c r="A80" s="138"/>
      <c r="B80" s="65"/>
      <c r="C80" s="257">
        <v>69</v>
      </c>
      <c r="D80" s="257"/>
      <c r="E80" s="257"/>
      <c r="F80" s="54" t="s">
        <v>9</v>
      </c>
      <c r="G80" s="44" t="s">
        <v>10</v>
      </c>
      <c r="H80" s="257">
        <v>228.9</v>
      </c>
      <c r="I80" s="257"/>
      <c r="J80" s="257"/>
      <c r="K80" s="56" t="s">
        <v>36</v>
      </c>
      <c r="L80" s="55"/>
      <c r="M80" s="55" t="s">
        <v>10</v>
      </c>
      <c r="N80" s="59">
        <v>15794</v>
      </c>
    </row>
    <row r="81" spans="1:14" ht="14.1" customHeight="1">
      <c r="A81" s="138"/>
      <c r="B81" s="13" t="s">
        <v>53</v>
      </c>
      <c r="C81" s="137"/>
      <c r="D81" s="137"/>
      <c r="E81" s="137"/>
      <c r="F81" s="54"/>
      <c r="G81" s="44"/>
      <c r="H81" s="135"/>
      <c r="I81" s="135"/>
      <c r="J81" s="135"/>
      <c r="K81" s="56"/>
      <c r="L81" s="55"/>
      <c r="M81" s="55"/>
      <c r="N81" s="59"/>
    </row>
    <row r="82" spans="1:14" ht="14.1" customHeight="1">
      <c r="A82" s="138"/>
      <c r="B82" s="11"/>
      <c r="C82" s="44"/>
      <c r="D82" s="49"/>
      <c r="E82" s="85"/>
      <c r="F82" s="49"/>
      <c r="G82" s="49"/>
      <c r="H82" s="49"/>
      <c r="I82" s="49"/>
      <c r="J82" s="49"/>
      <c r="K82" s="66"/>
      <c r="L82" s="49"/>
      <c r="M82" s="66"/>
      <c r="N82" s="69"/>
    </row>
    <row r="83" spans="1:14" ht="14.1" customHeight="1">
      <c r="A83" s="138"/>
      <c r="B83" s="11"/>
      <c r="C83" s="257">
        <v>142</v>
      </c>
      <c r="D83" s="257"/>
      <c r="E83" s="257"/>
      <c r="F83" s="54" t="s">
        <v>9</v>
      </c>
      <c r="G83" s="44" t="s">
        <v>10</v>
      </c>
      <c r="H83" s="257">
        <v>240.5</v>
      </c>
      <c r="I83" s="257"/>
      <c r="J83" s="257"/>
      <c r="K83" s="56" t="s">
        <v>36</v>
      </c>
      <c r="L83" s="55"/>
      <c r="M83" s="55" t="s">
        <v>10</v>
      </c>
      <c r="N83" s="59">
        <v>34151</v>
      </c>
    </row>
    <row r="84" spans="1:14" ht="14.1" customHeight="1">
      <c r="A84" s="138"/>
      <c r="B84" s="11"/>
      <c r="C84" s="137"/>
      <c r="D84" s="137"/>
      <c r="E84" s="137"/>
      <c r="F84" s="54"/>
      <c r="G84" s="44"/>
      <c r="H84" s="135"/>
      <c r="I84" s="135"/>
      <c r="J84" s="135"/>
      <c r="K84" s="56"/>
      <c r="L84" s="55"/>
      <c r="M84" s="55"/>
      <c r="N84" s="59"/>
    </row>
    <row r="85" spans="1:14" ht="14.1" customHeight="1">
      <c r="A85" s="138">
        <v>11</v>
      </c>
      <c r="B85" s="11" t="s">
        <v>154</v>
      </c>
      <c r="C85" s="137"/>
      <c r="D85" s="137"/>
      <c r="E85" s="137"/>
      <c r="F85" s="54"/>
      <c r="G85" s="44"/>
      <c r="H85" s="135"/>
      <c r="I85" s="135"/>
      <c r="J85" s="135"/>
      <c r="K85" s="56"/>
      <c r="L85" s="55"/>
      <c r="M85" s="55"/>
      <c r="N85" s="59"/>
    </row>
    <row r="86" spans="1:14" ht="14.1" customHeight="1">
      <c r="A86" s="138"/>
      <c r="B86" s="11" t="s">
        <v>155</v>
      </c>
      <c r="C86" s="137"/>
      <c r="D86" s="137"/>
      <c r="E86" s="137"/>
      <c r="F86" s="54"/>
      <c r="G86" s="44"/>
      <c r="H86" s="135"/>
      <c r="I86" s="135"/>
      <c r="J86" s="135"/>
      <c r="K86" s="56"/>
      <c r="L86" s="55"/>
      <c r="M86" s="55"/>
      <c r="N86" s="59"/>
    </row>
    <row r="87" spans="1:14" ht="14.1" customHeight="1">
      <c r="A87" s="138"/>
      <c r="B87" s="11" t="s">
        <v>156</v>
      </c>
      <c r="C87" s="137"/>
      <c r="D87" s="137"/>
      <c r="E87" s="137"/>
      <c r="F87" s="54"/>
      <c r="G87" s="44"/>
      <c r="H87" s="135"/>
      <c r="I87" s="135"/>
      <c r="J87" s="135"/>
      <c r="K87" s="56"/>
      <c r="L87" s="55"/>
      <c r="M87" s="55"/>
      <c r="N87" s="59"/>
    </row>
    <row r="88" spans="1:14" ht="14.1" customHeight="1">
      <c r="A88" s="138"/>
      <c r="B88" s="11"/>
      <c r="C88" s="137"/>
      <c r="D88" s="137"/>
      <c r="E88" s="137"/>
      <c r="F88" s="54"/>
      <c r="G88" s="44"/>
      <c r="H88" s="135"/>
      <c r="I88" s="135"/>
      <c r="J88" s="135"/>
      <c r="K88" s="56"/>
      <c r="L88" s="55"/>
      <c r="M88" s="55"/>
      <c r="N88" s="59"/>
    </row>
    <row r="89" spans="1:14" ht="14.1" customHeight="1">
      <c r="A89" s="138"/>
      <c r="B89" s="11"/>
      <c r="C89" s="257">
        <v>83</v>
      </c>
      <c r="D89" s="257"/>
      <c r="E89" s="257"/>
      <c r="F89" s="54" t="s">
        <v>9</v>
      </c>
      <c r="G89" s="44" t="s">
        <v>10</v>
      </c>
      <c r="H89" s="255">
        <v>180.5</v>
      </c>
      <c r="I89" s="255"/>
      <c r="J89" s="255"/>
      <c r="K89" s="56" t="s">
        <v>36</v>
      </c>
      <c r="L89" s="55"/>
      <c r="M89" s="55" t="s">
        <v>10</v>
      </c>
      <c r="N89" s="59">
        <v>14982</v>
      </c>
    </row>
    <row r="90" spans="1:14" ht="14.1" customHeight="1">
      <c r="A90" s="138"/>
      <c r="B90" s="11"/>
      <c r="C90" s="137"/>
      <c r="D90" s="137"/>
      <c r="E90" s="137"/>
      <c r="F90" s="54"/>
      <c r="G90" s="44"/>
      <c r="H90" s="135"/>
      <c r="I90" s="135"/>
      <c r="J90" s="135"/>
      <c r="K90" s="56"/>
      <c r="L90" s="55"/>
      <c r="M90" s="55"/>
      <c r="N90" s="59"/>
    </row>
    <row r="91" spans="1:14" ht="14.1" customHeight="1">
      <c r="A91" s="18">
        <v>12</v>
      </c>
      <c r="B91" s="34" t="s">
        <v>37</v>
      </c>
      <c r="C91" s="34"/>
      <c r="D91" s="32"/>
      <c r="E91" s="85"/>
      <c r="F91" s="49"/>
      <c r="G91" s="49"/>
      <c r="H91" s="49"/>
      <c r="I91" s="49"/>
      <c r="J91" s="135"/>
      <c r="K91" s="56"/>
      <c r="L91" s="55"/>
      <c r="M91" s="55"/>
      <c r="N91" s="59"/>
    </row>
    <row r="92" spans="1:14" ht="14.1" customHeight="1">
      <c r="A92" s="34"/>
      <c r="B92" s="34" t="s">
        <v>38</v>
      </c>
      <c r="C92" s="44"/>
      <c r="D92" s="49"/>
      <c r="E92" s="85"/>
      <c r="F92" s="49"/>
      <c r="G92" s="49"/>
      <c r="H92" s="49"/>
      <c r="I92" s="49"/>
      <c r="J92" s="135"/>
      <c r="K92" s="56"/>
      <c r="L92" s="55"/>
      <c r="M92" s="55"/>
      <c r="N92" s="59"/>
    </row>
    <row r="93" spans="1:14" ht="14.1" customHeight="1">
      <c r="A93" s="34"/>
      <c r="B93" s="34" t="s">
        <v>39</v>
      </c>
      <c r="C93" s="44"/>
      <c r="D93" s="49"/>
      <c r="E93" s="134"/>
      <c r="F93" s="56"/>
      <c r="G93" s="56"/>
      <c r="H93" s="49"/>
      <c r="I93" s="49"/>
      <c r="J93" s="135"/>
      <c r="K93" s="56"/>
      <c r="L93" s="55"/>
      <c r="M93" s="55"/>
      <c r="N93" s="59"/>
    </row>
    <row r="94" spans="1:14" ht="14.1" customHeight="1">
      <c r="A94" s="34"/>
      <c r="B94" s="34" t="s">
        <v>134</v>
      </c>
      <c r="C94" s="44"/>
      <c r="D94" s="49"/>
      <c r="E94" s="134"/>
      <c r="F94" s="56"/>
      <c r="G94" s="56"/>
      <c r="H94" s="49"/>
      <c r="I94" s="49"/>
      <c r="J94" s="135"/>
      <c r="K94" s="56"/>
      <c r="L94" s="55"/>
      <c r="M94" s="55"/>
      <c r="N94" s="59"/>
    </row>
    <row r="95" spans="1:14" ht="14.1" customHeight="1">
      <c r="A95" s="12"/>
      <c r="B95" s="12" t="s">
        <v>40</v>
      </c>
      <c r="C95" s="44"/>
      <c r="D95" s="49"/>
      <c r="E95" s="134"/>
      <c r="F95" s="56"/>
      <c r="G95" s="56"/>
      <c r="H95" s="49"/>
      <c r="I95" s="49"/>
      <c r="J95" s="135"/>
      <c r="K95" s="56"/>
      <c r="L95" s="55"/>
      <c r="M95" s="55"/>
      <c r="N95" s="59"/>
    </row>
    <row r="96" spans="1:14" ht="14.1" customHeight="1">
      <c r="A96" s="138"/>
      <c r="B96" s="65"/>
      <c r="C96" s="137"/>
      <c r="D96" s="137"/>
      <c r="E96" s="137"/>
      <c r="F96" s="54"/>
      <c r="G96" s="44"/>
      <c r="H96" s="135"/>
      <c r="I96" s="135"/>
      <c r="J96" s="135"/>
      <c r="K96" s="56"/>
      <c r="L96" s="55"/>
      <c r="M96" s="55"/>
      <c r="N96" s="59"/>
    </row>
    <row r="97" spans="1:14" ht="14.1" customHeight="1">
      <c r="A97" s="138"/>
      <c r="B97" s="65"/>
      <c r="C97" s="257">
        <v>96</v>
      </c>
      <c r="D97" s="257"/>
      <c r="E97" s="257"/>
      <c r="F97" s="54" t="s">
        <v>9</v>
      </c>
      <c r="G97" s="44" t="s">
        <v>10</v>
      </c>
      <c r="H97" s="257">
        <v>902.93</v>
      </c>
      <c r="I97" s="257"/>
      <c r="J97" s="257"/>
      <c r="K97" s="56" t="s">
        <v>41</v>
      </c>
      <c r="L97" s="55"/>
      <c r="M97" s="55" t="s">
        <v>10</v>
      </c>
      <c r="N97" s="59">
        <v>86681</v>
      </c>
    </row>
    <row r="98" spans="1:14" ht="14.1" customHeight="1">
      <c r="A98" s="138"/>
      <c r="B98" s="11"/>
      <c r="C98" s="137"/>
      <c r="D98" s="137"/>
      <c r="E98" s="137"/>
      <c r="F98" s="54"/>
      <c r="G98" s="44"/>
      <c r="H98" s="135"/>
      <c r="I98" s="135"/>
      <c r="J98" s="135"/>
      <c r="K98" s="56"/>
      <c r="L98" s="55"/>
      <c r="M98" s="55"/>
      <c r="N98" s="59"/>
    </row>
    <row r="99" spans="1:14" ht="14.1" customHeight="1">
      <c r="A99" s="138">
        <v>13</v>
      </c>
      <c r="B99" s="63" t="s">
        <v>136</v>
      </c>
      <c r="C99" s="137"/>
      <c r="D99" s="137"/>
      <c r="E99" s="137"/>
      <c r="F99" s="54"/>
      <c r="G99" s="44"/>
      <c r="H99" s="135"/>
      <c r="I99" s="135"/>
      <c r="J99" s="135"/>
      <c r="K99" s="56"/>
      <c r="L99" s="55"/>
      <c r="M99" s="55"/>
      <c r="N99" s="59"/>
    </row>
    <row r="100" spans="1:14" ht="14.1" customHeight="1">
      <c r="A100" s="138"/>
      <c r="B100" s="65"/>
      <c r="C100" s="137"/>
      <c r="D100" s="137"/>
      <c r="E100" s="137"/>
      <c r="F100" s="54"/>
      <c r="G100" s="44"/>
      <c r="H100" s="135"/>
      <c r="I100" s="135"/>
      <c r="J100" s="135"/>
      <c r="K100" s="56"/>
      <c r="L100" s="55"/>
      <c r="M100" s="55"/>
      <c r="N100" s="59"/>
    </row>
    <row r="101" spans="1:14" ht="14.1" customHeight="1">
      <c r="A101" s="138"/>
      <c r="B101" s="44"/>
      <c r="C101" s="44"/>
      <c r="D101" s="44"/>
      <c r="E101" s="134"/>
      <c r="F101" s="44"/>
      <c r="G101" s="134"/>
      <c r="H101" s="134"/>
      <c r="I101" s="134"/>
      <c r="J101" s="48"/>
      <c r="K101" s="55"/>
      <c r="L101" s="49"/>
      <c r="M101" s="138"/>
      <c r="N101" s="69"/>
    </row>
    <row r="102" spans="1:14" ht="14.1" customHeight="1">
      <c r="A102" s="138"/>
      <c r="B102" s="44"/>
      <c r="C102" s="255" t="e">
        <f>#REF!</f>
        <v>#REF!</v>
      </c>
      <c r="D102" s="255"/>
      <c r="E102" s="255"/>
      <c r="F102" s="54" t="s">
        <v>9</v>
      </c>
      <c r="G102" s="44" t="s">
        <v>10</v>
      </c>
      <c r="H102" s="255">
        <v>2206.6</v>
      </c>
      <c r="I102" s="255"/>
      <c r="J102" s="135"/>
      <c r="K102" s="56" t="s">
        <v>28</v>
      </c>
      <c r="L102" s="55"/>
      <c r="M102" s="55" t="s">
        <v>10</v>
      </c>
      <c r="N102" s="59">
        <v>111897</v>
      </c>
    </row>
    <row r="103" spans="1:14" ht="14.1" customHeight="1">
      <c r="A103" s="138"/>
      <c r="B103" s="11"/>
      <c r="C103" s="137"/>
      <c r="D103" s="137"/>
      <c r="E103" s="137"/>
      <c r="F103" s="54"/>
      <c r="G103" s="44"/>
      <c r="H103" s="135"/>
      <c r="I103" s="135"/>
      <c r="J103" s="135"/>
      <c r="K103" s="56"/>
      <c r="L103" s="55"/>
      <c r="M103" s="55"/>
      <c r="N103" s="59"/>
    </row>
    <row r="104" spans="1:14" ht="14.1" customHeight="1">
      <c r="A104" s="138">
        <v>14</v>
      </c>
      <c r="B104" s="11" t="s">
        <v>52</v>
      </c>
      <c r="C104" s="44"/>
      <c r="D104" s="49"/>
      <c r="E104" s="85"/>
      <c r="F104" s="49"/>
      <c r="G104" s="49"/>
      <c r="H104" s="49"/>
      <c r="I104" s="49"/>
      <c r="J104" s="48"/>
      <c r="K104" s="56"/>
      <c r="L104" s="55"/>
      <c r="M104" s="59"/>
      <c r="N104" s="69"/>
    </row>
    <row r="105" spans="1:14" ht="14.1" customHeight="1">
      <c r="A105" s="138"/>
      <c r="B105" s="11"/>
      <c r="C105" s="137"/>
      <c r="D105" s="137"/>
      <c r="E105" s="137"/>
      <c r="F105" s="54"/>
      <c r="G105" s="44"/>
      <c r="H105" s="135"/>
      <c r="I105" s="135"/>
      <c r="J105" s="135"/>
      <c r="K105" s="56"/>
      <c r="L105" s="55"/>
      <c r="M105" s="59"/>
      <c r="N105" s="69"/>
    </row>
    <row r="106" spans="1:14" ht="14.1" customHeight="1">
      <c r="A106" s="136"/>
      <c r="B106" s="11"/>
      <c r="C106" s="49"/>
      <c r="D106" s="49"/>
      <c r="E106" s="84"/>
      <c r="F106" s="49"/>
      <c r="G106" s="49"/>
      <c r="H106" s="49"/>
      <c r="I106" s="49"/>
      <c r="J106" s="49"/>
      <c r="K106" s="66"/>
      <c r="L106" s="11"/>
      <c r="M106" s="59"/>
      <c r="N106" s="69"/>
    </row>
    <row r="107" spans="1:14" ht="14.1" customHeight="1">
      <c r="A107" s="136"/>
      <c r="B107" s="11"/>
      <c r="C107" s="258">
        <v>5071</v>
      </c>
      <c r="D107" s="258"/>
      <c r="E107" s="258"/>
      <c r="F107" s="54" t="s">
        <v>9</v>
      </c>
      <c r="G107" s="44" t="s">
        <v>10</v>
      </c>
      <c r="H107" s="257">
        <v>2197.52</v>
      </c>
      <c r="I107" s="257"/>
      <c r="J107" s="257"/>
      <c r="K107" s="56" t="s">
        <v>28</v>
      </c>
      <c r="L107" s="55"/>
      <c r="M107" s="55" t="s">
        <v>10</v>
      </c>
      <c r="N107" s="108">
        <v>111436</v>
      </c>
    </row>
    <row r="108" spans="1:14" ht="14.1" customHeight="1">
      <c r="A108" s="138"/>
      <c r="B108" s="11"/>
      <c r="C108" s="137"/>
      <c r="D108" s="137"/>
      <c r="E108" s="137"/>
      <c r="F108" s="54"/>
      <c r="G108" s="44"/>
      <c r="H108" s="135"/>
      <c r="I108" s="135"/>
      <c r="J108" s="135"/>
      <c r="K108" s="56"/>
      <c r="L108" s="55"/>
      <c r="M108" s="55"/>
      <c r="N108" s="59"/>
    </row>
    <row r="109" spans="1:14" ht="14.1" customHeight="1">
      <c r="A109" s="138">
        <v>15</v>
      </c>
      <c r="B109" s="11" t="s">
        <v>27</v>
      </c>
      <c r="C109" s="44"/>
      <c r="D109" s="49"/>
      <c r="E109" s="85"/>
      <c r="F109" s="49"/>
      <c r="G109" s="49"/>
      <c r="H109" s="49"/>
      <c r="I109" s="49"/>
      <c r="J109" s="48"/>
      <c r="K109" s="56"/>
      <c r="L109" s="55"/>
      <c r="M109" s="59"/>
      <c r="N109" s="108"/>
    </row>
    <row r="110" spans="1:14" ht="14.1" customHeight="1">
      <c r="A110" s="136"/>
      <c r="B110" s="11"/>
      <c r="C110" s="137"/>
      <c r="D110" s="137"/>
      <c r="E110" s="137"/>
      <c r="F110" s="54"/>
      <c r="G110" s="44"/>
      <c r="H110" s="135"/>
      <c r="I110" s="135"/>
      <c r="J110" s="135"/>
      <c r="K110" s="56"/>
      <c r="L110" s="55"/>
      <c r="M110" s="55"/>
      <c r="N110" s="108"/>
    </row>
    <row r="111" spans="1:14">
      <c r="A111" s="136"/>
      <c r="B111" s="44"/>
      <c r="C111" s="135"/>
      <c r="D111" s="135"/>
      <c r="E111" s="135"/>
      <c r="F111" s="54"/>
      <c r="G111" s="44"/>
      <c r="H111" s="135"/>
      <c r="I111" s="135"/>
      <c r="J111" s="135"/>
      <c r="K111" s="56"/>
      <c r="L111" s="55"/>
      <c r="M111" s="59"/>
      <c r="N111" s="69"/>
    </row>
    <row r="112" spans="1:14">
      <c r="A112" s="136"/>
      <c r="B112" s="44"/>
      <c r="C112" s="257">
        <v>442</v>
      </c>
      <c r="D112" s="257"/>
      <c r="E112" s="257"/>
      <c r="F112" s="54" t="s">
        <v>9</v>
      </c>
      <c r="G112" s="44" t="s">
        <v>10</v>
      </c>
      <c r="H112" s="257">
        <v>3015.76</v>
      </c>
      <c r="I112" s="257"/>
      <c r="J112" s="257"/>
      <c r="K112" s="56" t="s">
        <v>28</v>
      </c>
      <c r="L112" s="55"/>
      <c r="M112" s="55" t="s">
        <v>10</v>
      </c>
      <c r="N112" s="59">
        <v>13330</v>
      </c>
    </row>
    <row r="113" spans="1:14">
      <c r="A113" s="138"/>
      <c r="B113" s="11"/>
      <c r="C113" s="137"/>
      <c r="D113" s="137"/>
      <c r="E113" s="137"/>
      <c r="F113" s="54"/>
      <c r="G113" s="44"/>
      <c r="H113" s="135"/>
      <c r="I113" s="135"/>
      <c r="J113" s="135"/>
      <c r="K113" s="56"/>
      <c r="L113" s="55"/>
      <c r="M113" s="55"/>
      <c r="N113" s="59"/>
    </row>
    <row r="114" spans="1:14">
      <c r="A114" s="136">
        <v>16</v>
      </c>
      <c r="B114" s="49" t="s">
        <v>44</v>
      </c>
      <c r="C114" s="49"/>
      <c r="D114" s="49"/>
      <c r="E114" s="49"/>
      <c r="F114" s="49"/>
      <c r="G114" s="49"/>
      <c r="H114" s="49"/>
      <c r="I114" s="49"/>
      <c r="J114" s="49"/>
      <c r="K114" s="56"/>
      <c r="L114" s="55"/>
      <c r="M114" s="55"/>
      <c r="N114" s="59"/>
    </row>
    <row r="115" spans="1:14">
      <c r="A115" s="49"/>
      <c r="B115" s="11" t="s">
        <v>135</v>
      </c>
      <c r="C115" s="49"/>
      <c r="D115" s="49"/>
      <c r="E115" s="49"/>
      <c r="F115" s="49"/>
      <c r="G115" s="49"/>
      <c r="H115" s="49"/>
      <c r="I115" s="49"/>
      <c r="J115" s="49"/>
      <c r="K115" s="56"/>
      <c r="L115" s="55"/>
      <c r="M115" s="55"/>
      <c r="N115" s="59"/>
    </row>
    <row r="116" spans="1:14">
      <c r="A116" s="138"/>
      <c r="B116" s="107" t="s">
        <v>157</v>
      </c>
      <c r="C116" s="137"/>
      <c r="D116" s="137"/>
      <c r="E116" s="137"/>
      <c r="F116" s="54"/>
      <c r="G116" s="44"/>
      <c r="H116" s="135"/>
      <c r="I116" s="135"/>
      <c r="J116" s="135"/>
      <c r="K116" s="56"/>
      <c r="L116" s="55"/>
      <c r="M116" s="55"/>
      <c r="N116" s="59"/>
    </row>
    <row r="117" spans="1:14">
      <c r="A117" s="138"/>
      <c r="B117" s="107"/>
      <c r="C117" s="137"/>
      <c r="D117" s="137"/>
      <c r="E117" s="137"/>
      <c r="F117" s="54"/>
      <c r="G117" s="44"/>
      <c r="H117" s="135"/>
      <c r="I117" s="135"/>
      <c r="J117" s="135"/>
      <c r="K117" s="56"/>
      <c r="L117" s="55"/>
      <c r="M117" s="55"/>
      <c r="N117" s="59"/>
    </row>
    <row r="118" spans="1:14">
      <c r="A118" s="138"/>
      <c r="B118" s="65"/>
      <c r="C118" s="137"/>
      <c r="D118" s="137"/>
      <c r="E118" s="137"/>
      <c r="F118" s="54"/>
      <c r="G118" s="44"/>
      <c r="H118" s="135"/>
      <c r="I118" s="135"/>
      <c r="J118" s="135"/>
      <c r="K118" s="56"/>
      <c r="L118" s="55"/>
      <c r="M118" s="55"/>
      <c r="N118" s="59"/>
    </row>
    <row r="119" spans="1:14">
      <c r="A119" s="138"/>
      <c r="B119" s="65"/>
      <c r="C119" s="257">
        <v>1238</v>
      </c>
      <c r="D119" s="257"/>
      <c r="E119" s="257"/>
      <c r="F119" s="54" t="s">
        <v>9</v>
      </c>
      <c r="G119" s="44" t="s">
        <v>10</v>
      </c>
      <c r="H119" s="257">
        <v>2548.29</v>
      </c>
      <c r="I119" s="257"/>
      <c r="J119" s="257"/>
      <c r="K119" s="56" t="s">
        <v>28</v>
      </c>
      <c r="L119" s="55"/>
      <c r="M119" s="55" t="s">
        <v>10</v>
      </c>
      <c r="N119" s="59">
        <v>31548</v>
      </c>
    </row>
    <row r="120" spans="1:14">
      <c r="A120" s="138"/>
      <c r="B120" s="107" t="s">
        <v>158</v>
      </c>
      <c r="C120" s="137"/>
      <c r="D120" s="137"/>
      <c r="E120" s="137"/>
      <c r="F120" s="54"/>
      <c r="G120" s="44"/>
      <c r="H120" s="135"/>
      <c r="I120" s="135"/>
      <c r="J120" s="135"/>
      <c r="K120" s="56"/>
      <c r="L120" s="55"/>
      <c r="M120" s="55"/>
      <c r="N120" s="59"/>
    </row>
    <row r="121" spans="1:14">
      <c r="A121" s="138"/>
      <c r="B121" s="107"/>
      <c r="C121" s="137"/>
      <c r="D121" s="137"/>
      <c r="E121" s="137"/>
      <c r="F121" s="54"/>
      <c r="G121" s="44"/>
      <c r="H121" s="135"/>
      <c r="I121" s="135"/>
      <c r="J121" s="135"/>
      <c r="K121" s="56"/>
      <c r="L121" s="55"/>
      <c r="M121" s="55"/>
      <c r="N121" s="59"/>
    </row>
    <row r="122" spans="1:14">
      <c r="A122" s="138"/>
      <c r="B122" s="65"/>
      <c r="C122" s="257">
        <v>845</v>
      </c>
      <c r="D122" s="257"/>
      <c r="E122" s="257"/>
      <c r="F122" s="54" t="s">
        <v>9</v>
      </c>
      <c r="G122" s="44" t="s">
        <v>10</v>
      </c>
      <c r="H122" s="257">
        <v>4411.82</v>
      </c>
      <c r="I122" s="257"/>
      <c r="J122" s="257"/>
      <c r="K122" s="56" t="s">
        <v>28</v>
      </c>
      <c r="L122" s="55"/>
      <c r="M122" s="55" t="s">
        <v>10</v>
      </c>
      <c r="N122" s="59">
        <v>37280</v>
      </c>
    </row>
    <row r="123" spans="1:14">
      <c r="A123" s="138"/>
      <c r="B123" s="65"/>
      <c r="C123" s="137"/>
      <c r="D123" s="137"/>
      <c r="E123" s="137"/>
      <c r="F123" s="54"/>
      <c r="G123" s="44"/>
      <c r="H123" s="135"/>
      <c r="I123" s="135"/>
      <c r="J123" s="135"/>
      <c r="K123" s="56"/>
      <c r="L123" s="55"/>
      <c r="M123" s="55"/>
      <c r="N123" s="59"/>
    </row>
    <row r="124" spans="1:14">
      <c r="A124" s="138">
        <v>16</v>
      </c>
      <c r="B124" s="63" t="s">
        <v>101</v>
      </c>
      <c r="C124" s="137"/>
      <c r="D124" s="137"/>
      <c r="E124" s="137"/>
      <c r="F124" s="54"/>
      <c r="G124" s="44"/>
      <c r="H124" s="135"/>
      <c r="I124" s="135"/>
      <c r="J124" s="135"/>
      <c r="K124" s="56"/>
      <c r="L124" s="55"/>
      <c r="M124" s="55"/>
      <c r="N124" s="59"/>
    </row>
    <row r="125" spans="1:14">
      <c r="A125" s="138"/>
      <c r="B125" s="65"/>
      <c r="C125" s="137"/>
      <c r="D125" s="137"/>
      <c r="E125" s="137"/>
      <c r="F125" s="54"/>
      <c r="G125" s="44"/>
      <c r="H125" s="135"/>
      <c r="I125" s="135"/>
      <c r="J125" s="135"/>
      <c r="K125" s="56"/>
      <c r="L125" s="55"/>
      <c r="M125" s="55"/>
      <c r="N125" s="59"/>
    </row>
    <row r="126" spans="1:14">
      <c r="A126" s="138"/>
      <c r="B126" s="65"/>
      <c r="C126" s="257">
        <v>32</v>
      </c>
      <c r="D126" s="257"/>
      <c r="E126" s="257"/>
      <c r="F126" s="54" t="s">
        <v>9</v>
      </c>
      <c r="G126" s="44" t="s">
        <v>10</v>
      </c>
      <c r="H126" s="257">
        <v>58.11</v>
      </c>
      <c r="I126" s="257"/>
      <c r="J126" s="257"/>
      <c r="K126" s="56" t="s">
        <v>102</v>
      </c>
      <c r="L126" s="55"/>
      <c r="M126" s="55" t="s">
        <v>10</v>
      </c>
      <c r="N126" s="59">
        <v>1860</v>
      </c>
    </row>
    <row r="127" spans="1:14">
      <c r="A127" s="138"/>
      <c r="B127" s="65"/>
      <c r="C127" s="137"/>
      <c r="D127" s="137"/>
      <c r="E127" s="137"/>
      <c r="F127" s="54"/>
      <c r="G127" s="44"/>
      <c r="H127" s="135"/>
      <c r="I127" s="135"/>
      <c r="J127" s="135"/>
      <c r="K127" s="56"/>
      <c r="L127" s="55"/>
      <c r="M127" s="55"/>
      <c r="N127" s="59"/>
    </row>
    <row r="128" spans="1:14">
      <c r="A128" s="18">
        <v>17</v>
      </c>
      <c r="B128" s="49" t="s">
        <v>138</v>
      </c>
      <c r="C128" s="49"/>
      <c r="D128" s="49"/>
      <c r="E128" s="136"/>
      <c r="F128" s="136"/>
      <c r="G128" s="66"/>
      <c r="H128" s="49"/>
      <c r="I128" s="49"/>
      <c r="J128" s="49"/>
      <c r="K128" s="66"/>
      <c r="L128" s="49"/>
      <c r="M128" s="49"/>
      <c r="N128" s="44"/>
    </row>
    <row r="129" spans="1:14">
      <c r="A129" s="18"/>
      <c r="B129" s="11"/>
      <c r="C129" s="34"/>
      <c r="D129" s="32"/>
      <c r="E129" s="85"/>
      <c r="F129" s="49"/>
      <c r="G129" s="49"/>
      <c r="H129" s="49"/>
      <c r="I129" s="49"/>
      <c r="J129" s="49"/>
      <c r="K129" s="86"/>
      <c r="L129" s="49"/>
      <c r="M129" s="134"/>
      <c r="N129" s="44"/>
    </row>
    <row r="130" spans="1:14">
      <c r="A130" s="138"/>
      <c r="B130" s="44"/>
      <c r="C130" s="44"/>
      <c r="D130" s="44"/>
      <c r="E130" s="134"/>
      <c r="F130" s="44"/>
      <c r="G130" s="134"/>
      <c r="H130" s="134"/>
      <c r="I130" s="134"/>
      <c r="J130" s="48"/>
      <c r="K130" s="55"/>
      <c r="L130" s="49"/>
      <c r="M130" s="138"/>
      <c r="N130" s="69"/>
    </row>
    <row r="131" spans="1:14">
      <c r="A131" s="18"/>
      <c r="B131" s="44"/>
      <c r="C131" s="255">
        <v>2221</v>
      </c>
      <c r="D131" s="255"/>
      <c r="E131" s="255"/>
      <c r="F131" s="54" t="s">
        <v>9</v>
      </c>
      <c r="G131" s="44" t="s">
        <v>10</v>
      </c>
      <c r="H131" s="255">
        <v>1287.44</v>
      </c>
      <c r="I131" s="255"/>
      <c r="J131" s="135"/>
      <c r="K131" s="56" t="s">
        <v>28</v>
      </c>
      <c r="L131" s="55"/>
      <c r="M131" s="55" t="s">
        <v>10</v>
      </c>
      <c r="N131" s="59">
        <v>28594</v>
      </c>
    </row>
    <row r="132" spans="1:14">
      <c r="A132" s="73">
        <v>18</v>
      </c>
      <c r="B132" s="67" t="s">
        <v>103</v>
      </c>
      <c r="C132" s="69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</row>
    <row r="133" spans="1:14">
      <c r="A133" s="69"/>
      <c r="B133" s="67" t="s">
        <v>104</v>
      </c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</row>
    <row r="134" spans="1:14">
      <c r="A134" s="69"/>
      <c r="B134" s="67" t="s">
        <v>105</v>
      </c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</row>
    <row r="135" spans="1:14">
      <c r="A135" s="69"/>
      <c r="B135" s="67" t="s">
        <v>160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</row>
    <row r="136" spans="1:14">
      <c r="A136" s="69"/>
      <c r="B136" s="67" t="s">
        <v>137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</row>
    <row r="137" spans="1:14">
      <c r="A137" s="138"/>
      <c r="B137" s="65"/>
      <c r="C137" s="137"/>
      <c r="D137" s="137"/>
      <c r="E137" s="137"/>
      <c r="F137" s="54"/>
      <c r="G137" s="44"/>
      <c r="H137" s="135"/>
      <c r="I137" s="135"/>
      <c r="J137" s="135"/>
      <c r="K137" s="56"/>
      <c r="L137" s="55"/>
      <c r="M137" s="55"/>
      <c r="N137" s="59"/>
    </row>
    <row r="138" spans="1:14">
      <c r="A138" s="138"/>
      <c r="B138" s="65"/>
      <c r="C138" s="257">
        <v>575</v>
      </c>
      <c r="D138" s="257"/>
      <c r="E138" s="257"/>
      <c r="F138" s="54" t="s">
        <v>9</v>
      </c>
      <c r="G138" s="44" t="s">
        <v>10</v>
      </c>
      <c r="H138" s="257">
        <v>19.36</v>
      </c>
      <c r="I138" s="257"/>
      <c r="J138" s="257"/>
      <c r="K138" s="56" t="s">
        <v>36</v>
      </c>
      <c r="L138" s="55"/>
      <c r="M138" s="55" t="s">
        <v>10</v>
      </c>
      <c r="N138" s="59">
        <v>11132</v>
      </c>
    </row>
    <row r="139" spans="1:14">
      <c r="A139" s="136"/>
      <c r="B139" s="133"/>
      <c r="C139" s="49"/>
      <c r="D139" s="49"/>
      <c r="E139" s="66"/>
      <c r="F139" s="49"/>
      <c r="G139" s="66"/>
      <c r="H139" s="66"/>
      <c r="I139" s="66"/>
      <c r="J139" s="48"/>
      <c r="K139" s="55"/>
      <c r="L139" s="49"/>
      <c r="M139" s="136"/>
      <c r="N139" s="70"/>
    </row>
    <row r="140" spans="1:14">
      <c r="A140" s="73">
        <v>19</v>
      </c>
      <c r="B140" s="69" t="s">
        <v>54</v>
      </c>
      <c r="C140" s="69"/>
      <c r="D140" s="69"/>
      <c r="E140" s="69"/>
      <c r="F140" s="69"/>
      <c r="G140" s="69"/>
      <c r="H140" s="69"/>
      <c r="I140" s="69"/>
      <c r="J140" s="70"/>
      <c r="K140" s="56"/>
      <c r="L140" s="55"/>
      <c r="M140" s="55"/>
      <c r="N140" s="59"/>
    </row>
    <row r="141" spans="1:14">
      <c r="A141" s="73"/>
      <c r="B141" s="69" t="s">
        <v>55</v>
      </c>
      <c r="C141" s="69"/>
      <c r="D141" s="69"/>
      <c r="E141" s="69"/>
      <c r="F141" s="69"/>
      <c r="G141" s="69"/>
      <c r="H141" s="69"/>
      <c r="I141" s="69"/>
      <c r="J141" s="70"/>
      <c r="K141" s="56"/>
      <c r="L141" s="55"/>
      <c r="M141" s="55"/>
      <c r="N141" s="59"/>
    </row>
    <row r="142" spans="1:14">
      <c r="A142" s="73"/>
      <c r="B142" s="69" t="s">
        <v>139</v>
      </c>
      <c r="C142" s="69"/>
      <c r="D142" s="69"/>
      <c r="E142" s="69"/>
      <c r="F142" s="69"/>
      <c r="G142" s="69"/>
      <c r="H142" s="69"/>
      <c r="I142" s="69"/>
      <c r="J142" s="70"/>
      <c r="K142" s="56"/>
      <c r="L142" s="55"/>
      <c r="M142" s="55"/>
      <c r="N142" s="59"/>
    </row>
    <row r="143" spans="1:14">
      <c r="A143" s="73"/>
      <c r="B143" s="69"/>
      <c r="C143" s="69"/>
      <c r="D143" s="69"/>
      <c r="E143" s="69"/>
      <c r="F143" s="69"/>
      <c r="G143" s="69"/>
      <c r="H143" s="69"/>
      <c r="I143" s="69"/>
      <c r="J143" s="70"/>
      <c r="K143" s="56"/>
      <c r="L143" s="55"/>
      <c r="M143" s="55"/>
      <c r="N143" s="59"/>
    </row>
    <row r="144" spans="1:14">
      <c r="A144" s="73"/>
      <c r="B144" s="69"/>
      <c r="C144" s="255">
        <v>32</v>
      </c>
      <c r="D144" s="255"/>
      <c r="E144" s="255"/>
      <c r="F144" s="54" t="s">
        <v>9</v>
      </c>
      <c r="G144" s="44" t="s">
        <v>10</v>
      </c>
      <c r="H144" s="255">
        <v>27678.86</v>
      </c>
      <c r="I144" s="255"/>
      <c r="J144" s="135"/>
      <c r="K144" s="56" t="s">
        <v>28</v>
      </c>
      <c r="L144" s="55"/>
      <c r="M144" s="55" t="s">
        <v>10</v>
      </c>
      <c r="N144" s="59">
        <v>8857</v>
      </c>
    </row>
    <row r="145" spans="1:14">
      <c r="A145" s="73"/>
      <c r="B145" s="69"/>
      <c r="C145" s="69"/>
      <c r="D145" s="69"/>
      <c r="E145" s="69"/>
      <c r="F145" s="69"/>
      <c r="G145" s="71"/>
      <c r="H145" s="69"/>
      <c r="I145" s="69"/>
      <c r="J145" s="72"/>
      <c r="K145" s="56"/>
      <c r="L145" s="55"/>
      <c r="M145" s="55"/>
      <c r="N145" s="59"/>
    </row>
    <row r="146" spans="1:14">
      <c r="A146" s="73">
        <v>20</v>
      </c>
      <c r="B146" s="69" t="s">
        <v>56</v>
      </c>
      <c r="C146" s="69"/>
      <c r="D146" s="69"/>
      <c r="E146" s="69"/>
      <c r="F146" s="69"/>
      <c r="G146" s="69"/>
      <c r="H146" s="69"/>
      <c r="I146" s="69"/>
      <c r="J146" s="70"/>
      <c r="K146" s="56"/>
      <c r="L146" s="55"/>
      <c r="M146" s="55"/>
      <c r="N146" s="59"/>
    </row>
    <row r="147" spans="1:14">
      <c r="A147" s="73"/>
      <c r="B147" s="69" t="s">
        <v>57</v>
      </c>
      <c r="C147" s="69"/>
      <c r="D147" s="69"/>
      <c r="E147" s="69"/>
      <c r="F147" s="69"/>
      <c r="G147" s="69"/>
      <c r="H147" s="69"/>
      <c r="I147" s="69"/>
      <c r="J147" s="70"/>
      <c r="K147" s="56"/>
      <c r="L147" s="55"/>
      <c r="M147" s="55"/>
      <c r="N147" s="59"/>
    </row>
    <row r="148" spans="1:14">
      <c r="A148" s="73"/>
      <c r="B148" s="69" t="s">
        <v>140</v>
      </c>
      <c r="C148" s="69"/>
      <c r="D148" s="69"/>
      <c r="E148" s="71"/>
      <c r="F148" s="69"/>
      <c r="G148" s="71"/>
      <c r="H148" s="69"/>
      <c r="I148" s="69"/>
      <c r="J148" s="70"/>
      <c r="K148" s="56"/>
      <c r="L148" s="55"/>
      <c r="M148" s="55"/>
      <c r="N148" s="59"/>
    </row>
    <row r="149" spans="1:14">
      <c r="A149" s="68"/>
      <c r="B149" s="44"/>
      <c r="C149" s="44"/>
      <c r="D149" s="44"/>
      <c r="E149" s="134"/>
      <c r="F149" s="44"/>
      <c r="G149" s="134"/>
      <c r="H149" s="134"/>
      <c r="I149" s="134"/>
      <c r="J149" s="48"/>
      <c r="K149" s="55"/>
      <c r="L149" s="49"/>
      <c r="M149" s="138"/>
      <c r="N149" s="69"/>
    </row>
    <row r="150" spans="1:14">
      <c r="A150" s="68"/>
      <c r="B150" s="44"/>
      <c r="C150" s="255">
        <v>54</v>
      </c>
      <c r="D150" s="255"/>
      <c r="E150" s="255"/>
      <c r="F150" s="54" t="s">
        <v>9</v>
      </c>
      <c r="G150" s="44" t="s">
        <v>10</v>
      </c>
      <c r="H150" s="255">
        <v>28253.61</v>
      </c>
      <c r="I150" s="255"/>
      <c r="J150" s="135"/>
      <c r="K150" s="56" t="s">
        <v>28</v>
      </c>
      <c r="L150" s="55"/>
      <c r="M150" s="55" t="s">
        <v>10</v>
      </c>
      <c r="N150" s="59">
        <v>15257</v>
      </c>
    </row>
    <row r="151" spans="1:14">
      <c r="A151" s="68"/>
      <c r="B151" s="44"/>
      <c r="C151" s="134"/>
      <c r="D151" s="134"/>
      <c r="E151" s="134"/>
      <c r="F151" s="54"/>
      <c r="G151" s="44"/>
      <c r="H151" s="134"/>
      <c r="I151" s="134"/>
      <c r="J151" s="135"/>
      <c r="K151" s="56"/>
      <c r="L151" s="55"/>
      <c r="M151" s="55"/>
      <c r="N151" s="59"/>
    </row>
    <row r="152" spans="1:14">
      <c r="A152" s="136">
        <v>21</v>
      </c>
      <c r="B152" s="69" t="s">
        <v>58</v>
      </c>
      <c r="C152" s="134"/>
      <c r="D152" s="134"/>
      <c r="E152" s="134"/>
      <c r="F152" s="54"/>
      <c r="G152" s="44"/>
      <c r="H152" s="134"/>
      <c r="I152" s="134"/>
      <c r="J152" s="135"/>
      <c r="K152" s="56"/>
      <c r="L152" s="55"/>
      <c r="M152" s="55"/>
      <c r="N152" s="59"/>
    </row>
    <row r="153" spans="1:14">
      <c r="A153" s="136"/>
      <c r="B153" s="69" t="s">
        <v>59</v>
      </c>
      <c r="C153" s="134"/>
      <c r="D153" s="134"/>
      <c r="E153" s="134"/>
      <c r="F153" s="54"/>
      <c r="G153" s="44"/>
      <c r="H153" s="134"/>
      <c r="I153" s="134"/>
      <c r="J153" s="135"/>
      <c r="K153" s="56"/>
      <c r="L153" s="55"/>
      <c r="M153" s="55"/>
      <c r="N153" s="59"/>
    </row>
    <row r="154" spans="1:14">
      <c r="A154" s="136"/>
      <c r="B154" s="69" t="s">
        <v>60</v>
      </c>
      <c r="C154" s="134"/>
      <c r="D154" s="134"/>
      <c r="E154" s="134"/>
      <c r="F154" s="54"/>
      <c r="G154" s="44"/>
      <c r="H154" s="134"/>
      <c r="I154" s="134"/>
      <c r="J154" s="135"/>
      <c r="K154" s="56"/>
      <c r="L154" s="55"/>
      <c r="M154" s="55"/>
      <c r="N154" s="59"/>
    </row>
    <row r="155" spans="1:14">
      <c r="A155" s="136"/>
      <c r="B155" s="69" t="s">
        <v>142</v>
      </c>
      <c r="C155" s="134"/>
      <c r="D155" s="134"/>
      <c r="E155" s="134"/>
      <c r="F155" s="54"/>
      <c r="G155" s="44"/>
      <c r="H155" s="134"/>
      <c r="I155" s="134"/>
      <c r="J155" s="135"/>
      <c r="K155" s="56"/>
      <c r="L155" s="55"/>
      <c r="M155" s="55"/>
      <c r="N155" s="59"/>
    </row>
    <row r="156" spans="1:14">
      <c r="A156" s="73"/>
      <c r="B156" s="69"/>
      <c r="C156" s="134"/>
      <c r="D156" s="134"/>
      <c r="E156" s="134"/>
      <c r="F156" s="54"/>
      <c r="G156" s="44"/>
      <c r="H156" s="134"/>
      <c r="I156" s="134"/>
      <c r="J156" s="135"/>
      <c r="K156" s="56"/>
      <c r="L156" s="55"/>
      <c r="M156" s="55"/>
      <c r="N156" s="59"/>
    </row>
    <row r="157" spans="1:14">
      <c r="A157" s="73"/>
      <c r="B157" s="69"/>
      <c r="C157" s="255">
        <v>48</v>
      </c>
      <c r="D157" s="255"/>
      <c r="E157" s="255"/>
      <c r="F157" s="54" t="s">
        <v>9</v>
      </c>
      <c r="G157" s="44" t="s">
        <v>10</v>
      </c>
      <c r="H157" s="255">
        <v>726.72</v>
      </c>
      <c r="I157" s="255"/>
      <c r="J157" s="135"/>
      <c r="K157" s="56" t="s">
        <v>28</v>
      </c>
      <c r="L157" s="55"/>
      <c r="M157" s="55" t="s">
        <v>10</v>
      </c>
      <c r="N157" s="59">
        <v>34883</v>
      </c>
    </row>
    <row r="158" spans="1:14">
      <c r="A158" s="136"/>
      <c r="B158" s="133"/>
      <c r="C158" s="59"/>
      <c r="D158" s="59"/>
      <c r="E158" s="59"/>
      <c r="F158" s="93"/>
      <c r="G158" s="49"/>
      <c r="H158" s="59"/>
      <c r="I158" s="59"/>
      <c r="J158" s="55"/>
      <c r="K158" s="84"/>
      <c r="L158" s="55"/>
      <c r="M158" s="59"/>
      <c r="N158" s="70"/>
    </row>
    <row r="159" spans="1:14">
      <c r="A159" s="138">
        <v>22</v>
      </c>
      <c r="B159" s="63" t="s">
        <v>101</v>
      </c>
      <c r="C159" s="137"/>
      <c r="D159" s="137"/>
      <c r="E159" s="137"/>
      <c r="F159" s="54"/>
      <c r="G159" s="44"/>
      <c r="H159" s="135"/>
      <c r="I159" s="135"/>
    </row>
    <row r="161" spans="1:14">
      <c r="C161" s="255">
        <v>64</v>
      </c>
      <c r="D161" s="255"/>
      <c r="E161" s="255"/>
      <c r="F161" s="54" t="s">
        <v>9</v>
      </c>
      <c r="G161" s="44" t="s">
        <v>10</v>
      </c>
      <c r="H161" s="255">
        <v>58.11</v>
      </c>
      <c r="I161" s="255"/>
      <c r="J161" s="135"/>
      <c r="K161" s="56" t="s">
        <v>41</v>
      </c>
      <c r="L161" s="55"/>
      <c r="M161" s="55" t="s">
        <v>10</v>
      </c>
      <c r="N161" s="59">
        <v>3719</v>
      </c>
    </row>
    <row r="163" spans="1:14">
      <c r="A163" s="138">
        <v>23</v>
      </c>
      <c r="B163" s="75" t="s">
        <v>141</v>
      </c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69"/>
    </row>
    <row r="164" spans="1:14">
      <c r="A164" s="138"/>
      <c r="B164" s="75"/>
      <c r="C164" s="138"/>
      <c r="D164" s="138"/>
      <c r="E164" s="138"/>
      <c r="F164" s="138"/>
      <c r="G164" s="138"/>
      <c r="H164" s="138"/>
      <c r="I164" s="138"/>
      <c r="J164" s="138"/>
      <c r="K164" s="138"/>
      <c r="L164" s="138"/>
      <c r="M164" s="138"/>
      <c r="N164" s="69"/>
    </row>
    <row r="165" spans="1:14">
      <c r="A165" s="98"/>
      <c r="B165" s="54"/>
      <c r="C165" s="138"/>
      <c r="D165" s="138"/>
      <c r="E165" s="138"/>
      <c r="F165" s="138"/>
      <c r="G165" s="138"/>
      <c r="H165" s="138"/>
      <c r="I165" s="138"/>
      <c r="J165" s="136"/>
      <c r="K165" s="66"/>
      <c r="L165" s="136"/>
      <c r="M165" s="138"/>
      <c r="N165" s="69"/>
    </row>
    <row r="166" spans="1:14">
      <c r="A166" s="98"/>
      <c r="B166" s="138"/>
      <c r="C166" s="257">
        <v>1243</v>
      </c>
      <c r="D166" s="257"/>
      <c r="E166" s="257"/>
      <c r="F166" s="54" t="s">
        <v>9</v>
      </c>
      <c r="G166" s="44" t="s">
        <v>10</v>
      </c>
      <c r="H166" s="257">
        <v>829.95</v>
      </c>
      <c r="I166" s="257"/>
      <c r="J166" s="257"/>
      <c r="K166" s="56" t="s">
        <v>28</v>
      </c>
      <c r="L166" s="55"/>
      <c r="M166" s="55" t="s">
        <v>10</v>
      </c>
      <c r="N166" s="59">
        <v>10316</v>
      </c>
    </row>
    <row r="167" spans="1:14">
      <c r="A167" s="98"/>
      <c r="B167" s="138"/>
      <c r="C167" s="135"/>
      <c r="D167" s="135"/>
      <c r="E167" s="135"/>
      <c r="F167" s="54"/>
      <c r="G167" s="44"/>
      <c r="H167" s="135"/>
      <c r="I167" s="135"/>
      <c r="J167" s="135"/>
      <c r="K167" s="56"/>
      <c r="L167" s="55"/>
      <c r="M167" s="55"/>
      <c r="N167" s="59"/>
    </row>
    <row r="168" spans="1:14">
      <c r="A168" s="103">
        <v>24</v>
      </c>
      <c r="B168" s="75" t="s">
        <v>159</v>
      </c>
      <c r="C168" s="135"/>
      <c r="D168" s="135"/>
      <c r="E168" s="135"/>
      <c r="F168" s="54"/>
      <c r="G168" s="44"/>
      <c r="H168" s="135"/>
      <c r="I168" s="135"/>
      <c r="J168" s="135"/>
      <c r="K168" s="56"/>
      <c r="L168" s="55"/>
      <c r="M168" s="55"/>
      <c r="N168" s="59"/>
    </row>
    <row r="169" spans="1:14">
      <c r="A169" s="98"/>
      <c r="B169" s="138"/>
      <c r="C169" s="135"/>
      <c r="D169" s="135"/>
      <c r="E169" s="135"/>
      <c r="F169" s="54"/>
      <c r="G169" s="44"/>
      <c r="H169" s="135"/>
      <c r="I169" s="135"/>
      <c r="J169" s="135"/>
      <c r="K169" s="56"/>
      <c r="L169" s="55"/>
      <c r="M169" s="55"/>
      <c r="N169" s="59"/>
    </row>
    <row r="170" spans="1:14">
      <c r="A170" s="44"/>
      <c r="B170" s="44"/>
      <c r="C170" s="44"/>
      <c r="D170" s="44"/>
      <c r="E170" s="134"/>
      <c r="F170" s="44"/>
      <c r="G170" s="134"/>
      <c r="H170" s="134"/>
      <c r="I170" s="134"/>
      <c r="J170" s="48"/>
      <c r="K170" s="55"/>
      <c r="L170" s="49"/>
      <c r="M170" s="138"/>
      <c r="N170" s="69"/>
    </row>
    <row r="171" spans="1:14">
      <c r="A171" s="44"/>
      <c r="B171" s="44"/>
      <c r="C171" s="255">
        <v>3211</v>
      </c>
      <c r="D171" s="255"/>
      <c r="E171" s="255"/>
      <c r="F171" s="54" t="s">
        <v>9</v>
      </c>
      <c r="G171" s="44" t="s">
        <v>10</v>
      </c>
      <c r="H171" s="255">
        <v>442.75</v>
      </c>
      <c r="I171" s="255"/>
      <c r="J171" s="135"/>
      <c r="K171" s="56" t="s">
        <v>28</v>
      </c>
      <c r="L171" s="55"/>
      <c r="M171" s="55" t="s">
        <v>10</v>
      </c>
      <c r="N171" s="59">
        <v>14217</v>
      </c>
    </row>
    <row r="173" spans="1:14">
      <c r="A173" s="73">
        <v>25</v>
      </c>
      <c r="B173" s="75" t="s">
        <v>161</v>
      </c>
      <c r="C173" s="138"/>
      <c r="D173" s="138"/>
      <c r="E173" s="138"/>
      <c r="F173" s="138"/>
      <c r="G173" s="138"/>
      <c r="H173" s="138"/>
      <c r="I173" s="138"/>
      <c r="J173" s="138"/>
      <c r="K173" s="138"/>
      <c r="L173" s="138"/>
      <c r="M173" s="138"/>
      <c r="N173" s="69"/>
    </row>
    <row r="174" spans="1:14">
      <c r="A174" s="69"/>
      <c r="B174" s="75"/>
      <c r="C174" s="138"/>
      <c r="D174" s="138"/>
      <c r="E174" s="138"/>
      <c r="F174" s="138"/>
      <c r="G174" s="138"/>
      <c r="H174" s="138"/>
      <c r="I174" s="138"/>
      <c r="J174" s="138"/>
      <c r="K174" s="138"/>
      <c r="L174" s="138"/>
      <c r="M174" s="138"/>
      <c r="N174" s="69"/>
    </row>
    <row r="175" spans="1:14">
      <c r="A175" s="69"/>
      <c r="B175" s="138"/>
      <c r="C175" s="255">
        <v>3211</v>
      </c>
      <c r="D175" s="255"/>
      <c r="E175" s="255"/>
      <c r="F175" s="54" t="s">
        <v>9</v>
      </c>
      <c r="G175" s="44" t="s">
        <v>10</v>
      </c>
      <c r="H175" s="255">
        <v>1079.6500000000001</v>
      </c>
      <c r="I175" s="255"/>
      <c r="J175" s="135"/>
      <c r="K175" s="56" t="s">
        <v>28</v>
      </c>
      <c r="L175" s="55"/>
      <c r="M175" s="55" t="s">
        <v>10</v>
      </c>
      <c r="N175" s="59">
        <v>34668</v>
      </c>
    </row>
    <row r="176" spans="1:14">
      <c r="A176" s="69"/>
      <c r="B176" s="138"/>
      <c r="C176" s="138"/>
      <c r="D176" s="138"/>
      <c r="E176" s="138"/>
      <c r="F176" s="138"/>
      <c r="G176" s="138"/>
      <c r="H176" s="138"/>
      <c r="I176" s="138"/>
      <c r="J176" s="48"/>
      <c r="K176" s="55"/>
      <c r="L176" s="136"/>
      <c r="M176" s="54"/>
      <c r="N176" s="69"/>
    </row>
    <row r="177" spans="1:14">
      <c r="A177" s="138">
        <v>26</v>
      </c>
      <c r="B177" s="75" t="s">
        <v>49</v>
      </c>
      <c r="C177" s="138"/>
      <c r="D177" s="138"/>
      <c r="E177" s="138"/>
      <c r="F177" s="138"/>
      <c r="G177" s="138"/>
      <c r="H177" s="138"/>
      <c r="I177" s="138"/>
      <c r="J177" s="138"/>
      <c r="K177" s="134"/>
      <c r="L177" s="138"/>
      <c r="M177" s="138"/>
      <c r="N177" s="69"/>
    </row>
    <row r="178" spans="1:14">
      <c r="A178" s="138"/>
      <c r="B178" s="75"/>
      <c r="C178" s="138"/>
      <c r="D178" s="138"/>
      <c r="E178" s="138"/>
      <c r="F178" s="138"/>
      <c r="G178" s="138"/>
      <c r="H178" s="138"/>
      <c r="I178" s="138"/>
      <c r="J178" s="138"/>
      <c r="K178" s="134"/>
      <c r="L178" s="138"/>
      <c r="M178" s="138"/>
      <c r="N178" s="69"/>
    </row>
    <row r="179" spans="1:14">
      <c r="A179" s="44"/>
      <c r="B179" s="138"/>
      <c r="C179" s="138"/>
      <c r="D179" s="138"/>
      <c r="E179" s="138"/>
      <c r="F179" s="138"/>
      <c r="G179" s="138"/>
      <c r="H179" s="138"/>
      <c r="I179" s="138"/>
      <c r="J179" s="48"/>
      <c r="K179" s="99"/>
      <c r="L179" s="136"/>
      <c r="M179" s="138"/>
      <c r="N179" s="69"/>
    </row>
    <row r="180" spans="1:14">
      <c r="A180" s="49"/>
      <c r="B180" s="100"/>
      <c r="C180" s="255">
        <v>1793</v>
      </c>
      <c r="D180" s="255"/>
      <c r="E180" s="255"/>
      <c r="F180" s="54" t="s">
        <v>9</v>
      </c>
      <c r="G180" s="44" t="s">
        <v>10</v>
      </c>
      <c r="H180" s="255">
        <v>859.9</v>
      </c>
      <c r="I180" s="255"/>
      <c r="J180" s="135"/>
      <c r="K180" s="56" t="s">
        <v>28</v>
      </c>
      <c r="L180" s="55"/>
      <c r="M180" s="55" t="s">
        <v>10</v>
      </c>
      <c r="N180" s="59">
        <v>15418</v>
      </c>
    </row>
    <row r="181" spans="1:14">
      <c r="A181" s="49"/>
      <c r="B181" s="100"/>
      <c r="C181" s="134"/>
      <c r="D181" s="134"/>
      <c r="E181" s="134"/>
      <c r="F181" s="54"/>
      <c r="G181" s="44"/>
      <c r="H181" s="134"/>
      <c r="I181" s="134"/>
      <c r="J181" s="135"/>
      <c r="K181" s="56"/>
      <c r="L181" s="55"/>
      <c r="M181" s="55"/>
      <c r="N181" s="59"/>
    </row>
    <row r="182" spans="1:14">
      <c r="A182" s="101">
        <v>27</v>
      </c>
      <c r="B182" s="80" t="s">
        <v>46</v>
      </c>
      <c r="C182" s="80"/>
      <c r="D182" s="80"/>
      <c r="E182" s="138"/>
      <c r="F182" s="138"/>
      <c r="G182" s="138"/>
      <c r="H182" s="138"/>
      <c r="I182" s="138"/>
      <c r="J182" s="138"/>
      <c r="K182" s="138"/>
      <c r="L182" s="138"/>
      <c r="M182" s="138"/>
      <c r="N182" s="69"/>
    </row>
    <row r="183" spans="1:14">
      <c r="A183" s="101"/>
      <c r="B183" s="80" t="s">
        <v>143</v>
      </c>
      <c r="C183" s="80"/>
      <c r="D183" s="80"/>
      <c r="E183" s="138"/>
      <c r="F183" s="138"/>
      <c r="G183" s="138"/>
      <c r="H183" s="138"/>
      <c r="I183" s="138"/>
      <c r="J183" s="138"/>
      <c r="K183" s="138"/>
      <c r="L183" s="138"/>
      <c r="M183" s="138"/>
      <c r="N183" s="69"/>
    </row>
    <row r="184" spans="1:14">
      <c r="A184" s="98"/>
      <c r="B184" s="76" t="s">
        <v>47</v>
      </c>
      <c r="C184" s="138"/>
      <c r="D184" s="138"/>
      <c r="E184" s="138"/>
      <c r="F184" s="138"/>
      <c r="G184" s="138"/>
      <c r="H184" s="138"/>
      <c r="I184" s="138"/>
      <c r="J184" s="138"/>
      <c r="K184" s="138"/>
      <c r="L184" s="138"/>
      <c r="M184" s="138"/>
      <c r="N184" s="69"/>
    </row>
    <row r="185" spans="1:14">
      <c r="A185" s="98"/>
      <c r="B185" s="138"/>
      <c r="C185" s="138"/>
      <c r="D185" s="138"/>
      <c r="E185" s="138"/>
      <c r="F185" s="138"/>
      <c r="G185" s="138"/>
      <c r="H185" s="138"/>
      <c r="I185" s="138"/>
      <c r="J185" s="136"/>
      <c r="K185" s="102"/>
      <c r="L185" s="136"/>
      <c r="M185" s="138"/>
      <c r="N185" s="69"/>
    </row>
    <row r="186" spans="1:14">
      <c r="A186" s="98"/>
      <c r="B186" s="138"/>
      <c r="C186" s="255">
        <v>220</v>
      </c>
      <c r="D186" s="255"/>
      <c r="E186" s="255"/>
      <c r="F186" s="54" t="s">
        <v>9</v>
      </c>
      <c r="G186" s="44" t="s">
        <v>10</v>
      </c>
      <c r="H186" s="255">
        <v>2116.41</v>
      </c>
      <c r="I186" s="255"/>
      <c r="J186" s="135"/>
      <c r="K186" s="56" t="s">
        <v>28</v>
      </c>
      <c r="L186" s="55"/>
      <c r="M186" s="55" t="s">
        <v>10</v>
      </c>
      <c r="N186" s="59">
        <v>4656</v>
      </c>
    </row>
    <row r="187" spans="1:14">
      <c r="A187" s="103">
        <v>30</v>
      </c>
      <c r="B187" s="20" t="s">
        <v>106</v>
      </c>
      <c r="C187" s="20"/>
      <c r="D187" s="138"/>
      <c r="E187" s="138"/>
      <c r="F187" s="138"/>
      <c r="G187" s="138"/>
      <c r="H187" s="138"/>
      <c r="I187" s="138"/>
      <c r="J187" s="138"/>
      <c r="K187" s="138"/>
      <c r="L187" s="138"/>
      <c r="M187" s="138"/>
      <c r="N187" s="69"/>
    </row>
    <row r="188" spans="1:14">
      <c r="A188" s="98"/>
      <c r="B188" s="20" t="s">
        <v>48</v>
      </c>
      <c r="C188" s="20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69"/>
    </row>
    <row r="189" spans="1:14">
      <c r="A189" s="98"/>
      <c r="B189" s="20" t="s">
        <v>144</v>
      </c>
      <c r="C189" s="20"/>
      <c r="D189" s="138"/>
      <c r="E189" s="138"/>
      <c r="F189" s="138"/>
      <c r="G189" s="138"/>
      <c r="H189" s="138"/>
      <c r="I189" s="138"/>
      <c r="J189" s="138"/>
      <c r="K189" s="138"/>
      <c r="L189" s="138"/>
      <c r="M189" s="138"/>
      <c r="N189" s="69"/>
    </row>
    <row r="190" spans="1:14">
      <c r="A190" s="98"/>
      <c r="B190" s="75"/>
      <c r="C190" s="138"/>
      <c r="D190" s="138"/>
      <c r="E190" s="138"/>
      <c r="F190" s="138"/>
      <c r="G190" s="138"/>
      <c r="H190" s="138"/>
      <c r="I190" s="138"/>
      <c r="J190" s="48"/>
      <c r="K190" s="55"/>
      <c r="L190" s="136"/>
      <c r="M190" s="134"/>
      <c r="N190" s="69"/>
    </row>
    <row r="191" spans="1:14">
      <c r="A191" s="98"/>
      <c r="B191" s="75"/>
      <c r="C191" s="257">
        <v>96</v>
      </c>
      <c r="D191" s="257"/>
      <c r="E191" s="257"/>
      <c r="F191" s="54" t="s">
        <v>9</v>
      </c>
      <c r="G191" s="44" t="s">
        <v>10</v>
      </c>
      <c r="H191" s="257">
        <v>1270.83</v>
      </c>
      <c r="I191" s="257"/>
      <c r="J191" s="257"/>
      <c r="K191" s="56" t="s">
        <v>28</v>
      </c>
      <c r="L191" s="86"/>
      <c r="M191" s="86" t="s">
        <v>43</v>
      </c>
      <c r="N191" s="59">
        <v>1220</v>
      </c>
    </row>
    <row r="192" spans="1:14">
      <c r="A192" s="69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</row>
    <row r="193" spans="1:14">
      <c r="A193" s="138">
        <v>31</v>
      </c>
      <c r="B193" s="17" t="s">
        <v>45</v>
      </c>
      <c r="C193" s="17"/>
      <c r="D193" s="138"/>
      <c r="E193" s="138"/>
      <c r="F193" s="138"/>
      <c r="G193" s="138"/>
      <c r="H193" s="138"/>
      <c r="I193" s="138"/>
      <c r="J193" s="135"/>
      <c r="K193" s="56"/>
      <c r="L193" s="86"/>
      <c r="M193" s="59"/>
      <c r="N193" s="59"/>
    </row>
    <row r="194" spans="1:14">
      <c r="A194" s="138"/>
      <c r="B194" s="17" t="s">
        <v>145</v>
      </c>
      <c r="C194" s="17"/>
      <c r="D194" s="138"/>
      <c r="E194" s="138"/>
      <c r="F194" s="138"/>
      <c r="G194" s="138"/>
      <c r="H194" s="138"/>
      <c r="I194" s="138"/>
      <c r="J194" s="135"/>
      <c r="K194" s="56"/>
      <c r="L194" s="86"/>
      <c r="M194" s="59"/>
      <c r="N194" s="59"/>
    </row>
    <row r="195" spans="1:14">
      <c r="A195" s="138"/>
      <c r="B195" s="17"/>
      <c r="C195" s="17"/>
      <c r="D195" s="138"/>
      <c r="E195" s="138"/>
      <c r="F195" s="138"/>
      <c r="G195" s="138"/>
      <c r="H195" s="138"/>
      <c r="I195" s="138"/>
      <c r="J195" s="135"/>
      <c r="K195" s="56"/>
      <c r="L195" s="86"/>
      <c r="M195" s="59"/>
      <c r="N195" s="59"/>
    </row>
    <row r="196" spans="1:14">
      <c r="A196" s="138"/>
      <c r="B196" s="65"/>
      <c r="C196" s="257">
        <v>1238</v>
      </c>
      <c r="D196" s="257"/>
      <c r="E196" s="257"/>
      <c r="F196" s="54" t="s">
        <v>9</v>
      </c>
      <c r="G196" s="44" t="s">
        <v>10</v>
      </c>
      <c r="H196" s="257">
        <v>1887.4</v>
      </c>
      <c r="I196" s="257"/>
      <c r="J196" s="257"/>
      <c r="K196" s="56" t="s">
        <v>28</v>
      </c>
      <c r="L196" s="55"/>
      <c r="M196" s="55" t="s">
        <v>10</v>
      </c>
      <c r="N196" s="59">
        <v>23366</v>
      </c>
    </row>
    <row r="197" spans="1:14">
      <c r="A197" s="138"/>
      <c r="B197" s="65"/>
      <c r="C197" s="137"/>
      <c r="D197" s="137"/>
      <c r="E197" s="137"/>
      <c r="F197" s="54"/>
      <c r="G197" s="44"/>
      <c r="H197" s="135"/>
      <c r="I197" s="135"/>
      <c r="J197" s="135"/>
      <c r="K197" s="56"/>
      <c r="L197" s="55"/>
      <c r="M197" s="109"/>
      <c r="N197" s="110"/>
    </row>
    <row r="198" spans="1:14">
      <c r="A198" s="138"/>
      <c r="B198" s="65"/>
      <c r="C198" s="137"/>
      <c r="D198" s="137"/>
      <c r="E198" s="137"/>
      <c r="F198" s="54"/>
      <c r="G198" s="44"/>
      <c r="H198" s="135"/>
      <c r="I198" s="135"/>
      <c r="J198" s="135"/>
      <c r="K198" s="56"/>
      <c r="L198" s="55"/>
      <c r="M198" s="55"/>
      <c r="N198" s="59"/>
    </row>
    <row r="199" spans="1:14">
      <c r="A199" s="138"/>
      <c r="B199" s="65"/>
      <c r="C199" s="137"/>
      <c r="D199" s="137"/>
      <c r="E199" s="137"/>
      <c r="F199" s="54"/>
      <c r="G199" s="44"/>
      <c r="H199" s="135"/>
      <c r="I199" s="135"/>
      <c r="J199" s="135"/>
      <c r="K199" s="256" t="s">
        <v>50</v>
      </c>
      <c r="L199" s="256"/>
      <c r="M199" s="55" t="s">
        <v>10</v>
      </c>
      <c r="N199" s="59">
        <f>SUM(N13:N196)</f>
        <v>1682195</v>
      </c>
    </row>
    <row r="200" spans="1:14">
      <c r="A200" s="138"/>
      <c r="B200" s="65"/>
      <c r="C200" s="137"/>
      <c r="D200" s="137"/>
      <c r="E200" s="137"/>
      <c r="F200" s="54"/>
      <c r="G200" s="44"/>
      <c r="H200" s="135"/>
      <c r="I200" s="135"/>
      <c r="J200" s="135"/>
      <c r="K200" s="56"/>
      <c r="L200" s="55"/>
      <c r="M200" s="55"/>
      <c r="N200" s="59"/>
    </row>
    <row r="201" spans="1:14">
      <c r="A201" s="38"/>
      <c r="B201" s="38" t="s">
        <v>61</v>
      </c>
      <c r="C201" s="69"/>
      <c r="D201" s="69"/>
      <c r="E201" s="69"/>
      <c r="F201" s="69"/>
      <c r="G201" s="69"/>
      <c r="H201" s="69"/>
      <c r="I201" s="69"/>
      <c r="J201" s="138"/>
      <c r="K201" s="138"/>
      <c r="L201" s="138"/>
      <c r="M201" s="138"/>
      <c r="N201" s="138"/>
    </row>
    <row r="202" spans="1:14">
      <c r="A202" s="98"/>
      <c r="B202" s="75"/>
      <c r="C202" s="138"/>
      <c r="D202" s="138"/>
      <c r="E202" s="134"/>
      <c r="F202" s="134"/>
      <c r="G202" s="134"/>
      <c r="H202" s="138"/>
      <c r="I202" s="138"/>
      <c r="J202" s="82"/>
      <c r="K202" s="83"/>
      <c r="L202" s="138"/>
      <c r="M202" s="138"/>
      <c r="N202" s="69"/>
    </row>
    <row r="203" spans="1:14">
      <c r="A203" s="104">
        <v>1</v>
      </c>
      <c r="B203" s="77" t="s">
        <v>107</v>
      </c>
      <c r="C203" s="77"/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</row>
    <row r="204" spans="1:14">
      <c r="A204" s="104"/>
      <c r="B204" s="77" t="s">
        <v>62</v>
      </c>
      <c r="C204" s="77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</row>
    <row r="205" spans="1:14">
      <c r="A205" s="104"/>
      <c r="B205" s="77" t="s">
        <v>63</v>
      </c>
      <c r="C205" s="77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69"/>
    </row>
    <row r="206" spans="1:14">
      <c r="A206" s="104"/>
      <c r="B206" s="77" t="s">
        <v>64</v>
      </c>
      <c r="C206" s="77"/>
      <c r="D206" s="74"/>
      <c r="E206" s="74"/>
      <c r="F206" s="73"/>
      <c r="G206" s="77"/>
      <c r="H206" s="108"/>
      <c r="I206" s="69"/>
      <c r="J206" s="69"/>
      <c r="K206" s="74"/>
      <c r="L206" s="74"/>
      <c r="M206" s="74"/>
      <c r="N206" s="73"/>
    </row>
    <row r="207" spans="1:14">
      <c r="A207" s="104"/>
      <c r="B207" s="77"/>
      <c r="C207" s="77"/>
      <c r="D207" s="74"/>
      <c r="E207" s="74"/>
      <c r="F207" s="73"/>
      <c r="G207" s="77"/>
      <c r="H207" s="108"/>
      <c r="I207" s="69"/>
      <c r="J207" s="69"/>
      <c r="K207" s="74"/>
      <c r="L207" s="74"/>
      <c r="M207" s="74"/>
      <c r="N207" s="73"/>
    </row>
    <row r="208" spans="1:14">
      <c r="A208" s="104"/>
      <c r="B208" s="77"/>
      <c r="C208" s="135" t="s">
        <v>66</v>
      </c>
      <c r="D208" s="135"/>
      <c r="E208" s="135"/>
      <c r="F208" s="54" t="s">
        <v>9</v>
      </c>
      <c r="G208" s="44" t="s">
        <v>10</v>
      </c>
      <c r="H208" s="255">
        <v>4846.6000000000004</v>
      </c>
      <c r="I208" s="255"/>
      <c r="J208" s="135"/>
      <c r="K208" s="56" t="s">
        <v>76</v>
      </c>
      <c r="L208" s="86"/>
      <c r="M208" s="86" t="s">
        <v>43</v>
      </c>
      <c r="N208" s="59">
        <v>9694</v>
      </c>
    </row>
    <row r="209" spans="1:14">
      <c r="A209" s="104">
        <v>2</v>
      </c>
      <c r="B209" s="77" t="s">
        <v>65</v>
      </c>
      <c r="C209" s="77"/>
      <c r="D209" s="104"/>
      <c r="E209" s="73"/>
      <c r="F209" s="104"/>
      <c r="G209" s="77"/>
      <c r="H209" s="108"/>
      <c r="I209" s="69"/>
      <c r="J209" s="69"/>
      <c r="K209" s="104"/>
      <c r="L209" s="69"/>
      <c r="M209" s="73"/>
      <c r="N209" s="104"/>
    </row>
    <row r="210" spans="1:14">
      <c r="A210" s="104"/>
      <c r="B210" s="77"/>
      <c r="C210" s="77"/>
      <c r="D210" s="104"/>
      <c r="E210" s="73"/>
      <c r="F210" s="104"/>
      <c r="G210" s="77"/>
      <c r="H210" s="108"/>
      <c r="I210" s="69"/>
      <c r="J210" s="69"/>
      <c r="K210" s="104"/>
      <c r="L210" s="69"/>
      <c r="M210" s="73"/>
      <c r="N210" s="104"/>
    </row>
    <row r="211" spans="1:14">
      <c r="A211" s="104"/>
      <c r="B211" s="77"/>
      <c r="C211" s="135" t="s">
        <v>66</v>
      </c>
      <c r="D211" s="135"/>
      <c r="E211" s="135"/>
      <c r="F211" s="54" t="s">
        <v>9</v>
      </c>
      <c r="G211" s="44" t="s">
        <v>10</v>
      </c>
      <c r="H211" s="255">
        <v>1109.46</v>
      </c>
      <c r="I211" s="255"/>
      <c r="J211" s="135"/>
      <c r="K211" s="56" t="s">
        <v>76</v>
      </c>
      <c r="L211" s="86"/>
      <c r="M211" s="86" t="s">
        <v>43</v>
      </c>
      <c r="N211" s="59">
        <v>2219</v>
      </c>
    </row>
    <row r="212" spans="1:14">
      <c r="A212" s="104">
        <v>3</v>
      </c>
      <c r="B212" s="77" t="s">
        <v>67</v>
      </c>
      <c r="C212" s="77"/>
      <c r="D212" s="73"/>
      <c r="E212" s="73"/>
      <c r="F212" s="73"/>
      <c r="G212" s="69"/>
      <c r="H212" s="69"/>
      <c r="I212" s="69"/>
      <c r="J212" s="69"/>
      <c r="K212" s="73"/>
      <c r="L212" s="69"/>
      <c r="M212" s="73"/>
      <c r="N212" s="73"/>
    </row>
    <row r="213" spans="1:14">
      <c r="A213" s="104"/>
      <c r="B213" s="77" t="s">
        <v>68</v>
      </c>
      <c r="C213" s="77"/>
      <c r="D213" s="104"/>
      <c r="E213" s="73"/>
      <c r="F213" s="104"/>
      <c r="G213" s="77"/>
      <c r="H213" s="108"/>
      <c r="I213" s="69"/>
      <c r="J213" s="69"/>
      <c r="K213" s="104"/>
      <c r="L213" s="69"/>
      <c r="M213" s="73"/>
      <c r="N213" s="104"/>
    </row>
    <row r="214" spans="1:14">
      <c r="A214" s="104"/>
      <c r="B214" s="77"/>
      <c r="C214" s="77"/>
      <c r="D214" s="104"/>
      <c r="E214" s="73"/>
      <c r="F214" s="104"/>
      <c r="G214" s="77"/>
      <c r="H214" s="108"/>
      <c r="I214" s="69"/>
      <c r="J214" s="69"/>
      <c r="K214" s="104"/>
      <c r="L214" s="69"/>
      <c r="M214" s="73"/>
      <c r="N214" s="104"/>
    </row>
    <row r="215" spans="1:14">
      <c r="A215" s="104"/>
      <c r="B215" s="77"/>
      <c r="C215" s="135" t="s">
        <v>108</v>
      </c>
      <c r="D215" s="135"/>
      <c r="E215" s="135"/>
      <c r="F215" s="54" t="s">
        <v>9</v>
      </c>
      <c r="G215" s="44" t="s">
        <v>10</v>
      </c>
      <c r="H215" s="255">
        <v>843.92</v>
      </c>
      <c r="I215" s="255"/>
      <c r="J215" s="135"/>
      <c r="K215" s="56" t="s">
        <v>76</v>
      </c>
      <c r="L215" s="86"/>
      <c r="M215" s="86" t="s">
        <v>43</v>
      </c>
      <c r="N215" s="59">
        <v>1688</v>
      </c>
    </row>
    <row r="216" spans="1:14">
      <c r="A216" s="104">
        <v>4</v>
      </c>
      <c r="B216" s="77" t="s">
        <v>69</v>
      </c>
      <c r="C216" s="77"/>
      <c r="D216" s="73"/>
      <c r="E216" s="73"/>
      <c r="F216" s="73"/>
      <c r="G216" s="69"/>
      <c r="H216" s="69"/>
      <c r="I216" s="69"/>
      <c r="J216" s="69"/>
      <c r="K216" s="73"/>
      <c r="L216" s="69"/>
      <c r="M216" s="73"/>
      <c r="N216" s="73"/>
    </row>
    <row r="217" spans="1:14">
      <c r="A217" s="104"/>
      <c r="B217" s="77" t="s">
        <v>70</v>
      </c>
      <c r="C217" s="77"/>
      <c r="D217" s="73"/>
      <c r="E217" s="73"/>
      <c r="F217" s="73"/>
      <c r="G217" s="69"/>
      <c r="H217" s="69"/>
      <c r="I217" s="69"/>
      <c r="J217" s="69"/>
      <c r="K217" s="73"/>
      <c r="L217" s="69"/>
      <c r="M217" s="73"/>
      <c r="N217" s="73"/>
    </row>
    <row r="218" spans="1:14">
      <c r="A218" s="104"/>
      <c r="B218" s="77" t="s">
        <v>71</v>
      </c>
      <c r="C218" s="77"/>
      <c r="D218" s="73"/>
      <c r="E218" s="73"/>
      <c r="F218" s="73"/>
      <c r="G218" s="69"/>
      <c r="H218" s="69"/>
      <c r="I218" s="69"/>
      <c r="J218" s="69"/>
      <c r="K218" s="73"/>
      <c r="L218" s="69"/>
      <c r="M218" s="73"/>
      <c r="N218" s="73"/>
    </row>
    <row r="219" spans="1:14">
      <c r="A219" s="104"/>
      <c r="B219" s="77" t="s">
        <v>72</v>
      </c>
      <c r="C219" s="77"/>
      <c r="D219" s="73"/>
      <c r="E219" s="73"/>
      <c r="F219" s="73"/>
      <c r="G219" s="69"/>
      <c r="H219" s="69"/>
      <c r="I219" s="69"/>
      <c r="J219" s="69"/>
      <c r="K219" s="73"/>
      <c r="L219" s="69"/>
      <c r="M219" s="73"/>
      <c r="N219" s="73"/>
    </row>
    <row r="220" spans="1:14">
      <c r="A220" s="104"/>
      <c r="B220" s="77"/>
      <c r="C220" s="77"/>
      <c r="D220" s="73"/>
      <c r="E220" s="73"/>
      <c r="F220" s="73"/>
      <c r="G220" s="69"/>
      <c r="H220" s="69"/>
      <c r="I220" s="69"/>
      <c r="J220" s="69"/>
      <c r="K220" s="73"/>
      <c r="L220" s="69"/>
      <c r="M220" s="73"/>
      <c r="N220" s="73"/>
    </row>
    <row r="221" spans="1:14">
      <c r="A221" s="104"/>
      <c r="B221" s="77" t="s">
        <v>73</v>
      </c>
      <c r="C221" s="135" t="s">
        <v>77</v>
      </c>
      <c r="D221" s="135"/>
      <c r="E221" s="135"/>
      <c r="F221" s="54" t="s">
        <v>9</v>
      </c>
      <c r="G221" s="44" t="s">
        <v>10</v>
      </c>
      <c r="H221" s="255">
        <v>95.79</v>
      </c>
      <c r="I221" s="255"/>
      <c r="J221" s="135"/>
      <c r="K221" s="56" t="s">
        <v>36</v>
      </c>
      <c r="L221" s="86"/>
      <c r="M221" s="86" t="s">
        <v>43</v>
      </c>
      <c r="N221" s="59">
        <v>1437</v>
      </c>
    </row>
    <row r="222" spans="1:14">
      <c r="A222" s="104"/>
      <c r="B222" s="77" t="s">
        <v>109</v>
      </c>
      <c r="C222" s="135" t="s">
        <v>110</v>
      </c>
      <c r="D222" s="135"/>
      <c r="E222" s="135"/>
      <c r="F222" s="54" t="s">
        <v>9</v>
      </c>
      <c r="G222" s="44" t="s">
        <v>10</v>
      </c>
      <c r="H222" s="255">
        <v>128.55000000000001</v>
      </c>
      <c r="I222" s="255"/>
      <c r="J222" s="135"/>
      <c r="K222" s="56" t="s">
        <v>36</v>
      </c>
      <c r="L222" s="86"/>
      <c r="M222" s="86" t="s">
        <v>43</v>
      </c>
      <c r="N222" s="59">
        <v>2571</v>
      </c>
    </row>
    <row r="223" spans="1:14">
      <c r="A223" s="104"/>
      <c r="B223" s="77" t="s">
        <v>111</v>
      </c>
      <c r="C223" s="135" t="s">
        <v>163</v>
      </c>
      <c r="D223" s="135"/>
      <c r="E223" s="135"/>
      <c r="F223" s="54" t="s">
        <v>9</v>
      </c>
      <c r="G223" s="44" t="s">
        <v>10</v>
      </c>
      <c r="H223" s="255">
        <v>73.209999999999994</v>
      </c>
      <c r="I223" s="255"/>
      <c r="J223" s="135"/>
      <c r="K223" s="56" t="s">
        <v>36</v>
      </c>
      <c r="L223" s="86"/>
      <c r="M223" s="86" t="s">
        <v>43</v>
      </c>
      <c r="N223" s="59">
        <v>1098</v>
      </c>
    </row>
    <row r="224" spans="1:14">
      <c r="A224" s="104"/>
      <c r="B224" s="77"/>
      <c r="C224" s="135"/>
      <c r="D224" s="135"/>
      <c r="E224" s="135"/>
      <c r="F224" s="54"/>
      <c r="G224" s="44"/>
      <c r="H224" s="135"/>
      <c r="I224" s="135"/>
      <c r="J224" s="135"/>
      <c r="K224" s="56"/>
      <c r="L224" s="86"/>
      <c r="M224" s="86"/>
      <c r="N224" s="59"/>
    </row>
    <row r="225" spans="1:14">
      <c r="A225" s="104"/>
      <c r="B225" s="77"/>
      <c r="C225" s="77"/>
      <c r="D225" s="73"/>
      <c r="E225" s="73"/>
      <c r="F225" s="73"/>
      <c r="G225" s="69"/>
      <c r="H225" s="69"/>
      <c r="I225" s="69"/>
      <c r="J225" s="69"/>
      <c r="K225" s="73"/>
      <c r="L225" s="69"/>
      <c r="M225" s="73"/>
      <c r="N225" s="73"/>
    </row>
    <row r="226" spans="1:14">
      <c r="A226" s="104">
        <v>6</v>
      </c>
      <c r="B226" s="77" t="s">
        <v>74</v>
      </c>
      <c r="C226" s="77"/>
      <c r="D226" s="73"/>
      <c r="E226" s="73"/>
      <c r="F226" s="73"/>
      <c r="G226" s="69"/>
      <c r="H226" s="69"/>
      <c r="I226" s="69"/>
      <c r="J226" s="69"/>
      <c r="K226" s="73"/>
      <c r="L226" s="69"/>
      <c r="M226" s="73"/>
      <c r="N226" s="73"/>
    </row>
    <row r="227" spans="1:14">
      <c r="A227" s="104"/>
      <c r="B227" s="77"/>
      <c r="C227" s="77"/>
      <c r="D227" s="73"/>
      <c r="E227" s="73"/>
      <c r="F227" s="73"/>
      <c r="G227" s="69"/>
      <c r="H227" s="69"/>
      <c r="I227" s="69"/>
      <c r="J227" s="69"/>
      <c r="K227" s="73"/>
      <c r="L227" s="69"/>
      <c r="M227" s="73"/>
      <c r="N227" s="73"/>
    </row>
    <row r="228" spans="1:14">
      <c r="A228" s="104"/>
      <c r="B228" s="77" t="s">
        <v>75</v>
      </c>
      <c r="C228" s="135" t="s">
        <v>162</v>
      </c>
      <c r="D228" s="135"/>
      <c r="E228" s="135"/>
      <c r="F228" s="54" t="s">
        <v>9</v>
      </c>
      <c r="G228" s="44" t="s">
        <v>10</v>
      </c>
      <c r="H228" s="255">
        <v>271.92</v>
      </c>
      <c r="I228" s="255"/>
      <c r="J228" s="135"/>
      <c r="K228" s="56" t="s">
        <v>76</v>
      </c>
      <c r="L228" s="86"/>
      <c r="M228" s="86" t="s">
        <v>43</v>
      </c>
      <c r="N228" s="59">
        <v>273</v>
      </c>
    </row>
    <row r="229" spans="1:14">
      <c r="A229" s="104">
        <v>7</v>
      </c>
      <c r="B229" s="77" t="s">
        <v>115</v>
      </c>
      <c r="C229" s="77"/>
      <c r="D229" s="73"/>
      <c r="E229" s="73"/>
      <c r="F229" s="73"/>
      <c r="G229" s="69"/>
      <c r="H229" s="69"/>
      <c r="I229" s="69"/>
      <c r="J229" s="69"/>
      <c r="K229" s="73"/>
      <c r="L229" s="69"/>
      <c r="M229" s="73"/>
      <c r="N229" s="73"/>
    </row>
    <row r="230" spans="1:14">
      <c r="A230" s="77"/>
      <c r="B230" s="77" t="s">
        <v>116</v>
      </c>
      <c r="C230" s="77"/>
      <c r="D230" s="104"/>
      <c r="E230" s="74"/>
      <c r="F230" s="73"/>
      <c r="G230" s="77"/>
      <c r="H230" s="108"/>
      <c r="I230" s="69"/>
      <c r="J230" s="69"/>
      <c r="K230" s="104"/>
      <c r="L230" s="69"/>
      <c r="M230" s="74"/>
      <c r="N230" s="73"/>
    </row>
    <row r="231" spans="1:14">
      <c r="A231" s="77"/>
      <c r="B231" s="77" t="s">
        <v>117</v>
      </c>
      <c r="C231" s="77"/>
      <c r="D231" s="104"/>
      <c r="E231" s="74"/>
      <c r="F231" s="73"/>
      <c r="G231" s="77"/>
      <c r="H231" s="108"/>
      <c r="I231" s="69"/>
      <c r="J231" s="69"/>
      <c r="K231" s="104"/>
      <c r="L231" s="69"/>
      <c r="M231" s="74"/>
      <c r="N231" s="73"/>
    </row>
    <row r="232" spans="1:14">
      <c r="A232" s="77"/>
      <c r="B232" s="77"/>
      <c r="C232" s="255">
        <v>60</v>
      </c>
      <c r="D232" s="255"/>
      <c r="E232" s="135"/>
      <c r="F232" s="54" t="s">
        <v>9</v>
      </c>
      <c r="G232" s="44" t="s">
        <v>10</v>
      </c>
      <c r="H232" s="255">
        <v>160</v>
      </c>
      <c r="I232" s="255"/>
      <c r="J232" s="135"/>
      <c r="K232" s="56" t="s">
        <v>36</v>
      </c>
      <c r="L232" s="86"/>
      <c r="M232" s="86" t="s">
        <v>43</v>
      </c>
      <c r="N232" s="59">
        <v>9600</v>
      </c>
    </row>
    <row r="233" spans="1:14">
      <c r="A233" s="104">
        <v>8</v>
      </c>
      <c r="B233" s="77" t="s">
        <v>118</v>
      </c>
      <c r="C233" s="77"/>
      <c r="D233" s="73"/>
      <c r="E233" s="73"/>
      <c r="F233" s="73"/>
      <c r="G233" s="69"/>
      <c r="H233" s="69"/>
      <c r="I233" s="69"/>
      <c r="J233" s="69"/>
      <c r="K233" s="73"/>
      <c r="L233" s="69"/>
      <c r="M233" s="73"/>
      <c r="N233" s="73"/>
    </row>
    <row r="234" spans="1:14">
      <c r="A234" s="77"/>
      <c r="B234" s="77" t="s">
        <v>112</v>
      </c>
      <c r="C234" s="77"/>
      <c r="D234" s="73"/>
      <c r="E234" s="73"/>
      <c r="F234" s="73"/>
      <c r="G234" s="69"/>
      <c r="H234" s="69"/>
      <c r="I234" s="69"/>
      <c r="J234" s="69"/>
      <c r="K234" s="73"/>
      <c r="L234" s="69"/>
      <c r="M234" s="73"/>
      <c r="N234" s="73"/>
    </row>
    <row r="235" spans="1:14">
      <c r="A235" s="77"/>
      <c r="B235" s="77" t="s">
        <v>113</v>
      </c>
      <c r="C235" s="77"/>
      <c r="D235" s="73"/>
      <c r="E235" s="73"/>
      <c r="F235" s="73"/>
      <c r="G235" s="69"/>
      <c r="H235" s="69"/>
      <c r="I235" s="69"/>
      <c r="J235" s="69"/>
      <c r="K235" s="73"/>
      <c r="L235" s="69"/>
      <c r="M235" s="73"/>
      <c r="N235" s="73"/>
    </row>
    <row r="236" spans="1:14">
      <c r="A236" s="77"/>
      <c r="B236" s="77" t="s">
        <v>114</v>
      </c>
      <c r="C236" s="77"/>
      <c r="D236" s="73"/>
      <c r="E236" s="73"/>
      <c r="F236" s="73"/>
      <c r="G236" s="69"/>
      <c r="H236" s="69"/>
      <c r="I236" s="69"/>
      <c r="J236" s="69"/>
      <c r="K236" s="73"/>
      <c r="L236" s="69"/>
      <c r="M236" s="73"/>
      <c r="N236" s="73"/>
    </row>
    <row r="237" spans="1:14">
      <c r="A237" s="77"/>
      <c r="B237" s="77"/>
      <c r="C237" s="77"/>
      <c r="D237" s="105"/>
      <c r="E237" s="73"/>
      <c r="F237" s="104"/>
      <c r="G237" s="77"/>
      <c r="H237" s="108"/>
      <c r="I237" s="69"/>
      <c r="J237" s="69"/>
      <c r="K237" s="105"/>
      <c r="L237" s="69"/>
      <c r="M237" s="73"/>
      <c r="N237" s="104"/>
    </row>
    <row r="238" spans="1:14">
      <c r="A238" s="77"/>
      <c r="B238" s="77"/>
      <c r="C238" s="135" t="s">
        <v>79</v>
      </c>
      <c r="D238" s="135"/>
      <c r="E238" s="135"/>
      <c r="F238" s="54" t="s">
        <v>9</v>
      </c>
      <c r="G238" s="44" t="s">
        <v>10</v>
      </c>
      <c r="H238" s="255">
        <v>18470</v>
      </c>
      <c r="I238" s="255"/>
      <c r="J238" s="135"/>
      <c r="K238" s="56" t="s">
        <v>76</v>
      </c>
      <c r="L238" s="86"/>
      <c r="M238" s="86" t="s">
        <v>43</v>
      </c>
      <c r="N238" s="59">
        <v>18470</v>
      </c>
    </row>
    <row r="239" spans="1:14">
      <c r="A239" s="77">
        <v>9</v>
      </c>
      <c r="B239" s="75" t="s">
        <v>119</v>
      </c>
      <c r="C239" s="77"/>
      <c r="D239" s="73"/>
      <c r="E239" s="73"/>
      <c r="F239" s="73"/>
      <c r="G239" s="69"/>
      <c r="H239" s="69"/>
      <c r="I239" s="69"/>
      <c r="J239" s="69"/>
      <c r="K239" s="73"/>
      <c r="L239" s="69"/>
      <c r="M239" s="73"/>
      <c r="N239" s="73"/>
    </row>
    <row r="240" spans="1:14">
      <c r="A240" s="69"/>
      <c r="B240" s="75" t="s">
        <v>120</v>
      </c>
      <c r="C240" s="69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69"/>
    </row>
    <row r="241" spans="1:14">
      <c r="A241" s="69"/>
      <c r="B241" s="75" t="s">
        <v>121</v>
      </c>
      <c r="C241" s="69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69"/>
    </row>
    <row r="242" spans="1:14">
      <c r="A242" s="69"/>
      <c r="B242" s="75" t="s">
        <v>122</v>
      </c>
      <c r="C242" s="69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69"/>
    </row>
    <row r="243" spans="1:14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69"/>
    </row>
    <row r="244" spans="1:14">
      <c r="A244" s="69"/>
      <c r="B244" s="69"/>
      <c r="C244" s="135" t="s">
        <v>123</v>
      </c>
      <c r="D244" s="135"/>
      <c r="E244" s="135"/>
      <c r="F244" s="54" t="s">
        <v>9</v>
      </c>
      <c r="G244" s="44" t="s">
        <v>10</v>
      </c>
      <c r="H244" s="255">
        <v>137</v>
      </c>
      <c r="I244" s="255"/>
      <c r="J244" s="135"/>
      <c r="K244" s="56" t="s">
        <v>36</v>
      </c>
      <c r="L244" s="86"/>
      <c r="M244" s="86" t="s">
        <v>43</v>
      </c>
      <c r="N244" s="59">
        <v>822</v>
      </c>
    </row>
    <row r="245" spans="1:14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112"/>
      <c r="N245" s="112"/>
    </row>
    <row r="246" spans="1:14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69"/>
    </row>
    <row r="247" spans="1:14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 t="s">
        <v>124</v>
      </c>
      <c r="L247" s="69"/>
      <c r="M247" s="69" t="s">
        <v>10</v>
      </c>
      <c r="N247" s="108">
        <f>SUM(N208:N244)</f>
        <v>47872</v>
      </c>
    </row>
    <row r="248" spans="1:14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</row>
  </sheetData>
  <mergeCells count="87">
    <mergeCell ref="A1:N1"/>
    <mergeCell ref="A7:A8"/>
    <mergeCell ref="B7:B8"/>
    <mergeCell ref="C7:F8"/>
    <mergeCell ref="G7:I8"/>
    <mergeCell ref="J7:K8"/>
    <mergeCell ref="L7:N8"/>
    <mergeCell ref="C29:E29"/>
    <mergeCell ref="H29:J29"/>
    <mergeCell ref="C34:E34"/>
    <mergeCell ref="H34:J34"/>
    <mergeCell ref="C22:E22"/>
    <mergeCell ref="H22:J22"/>
    <mergeCell ref="C48:E48"/>
    <mergeCell ref="H48:I48"/>
    <mergeCell ref="C55:E55"/>
    <mergeCell ref="H55:J55"/>
    <mergeCell ref="C39:E39"/>
    <mergeCell ref="H39:J39"/>
    <mergeCell ref="C13:E13"/>
    <mergeCell ref="H13:J13"/>
    <mergeCell ref="C18:E18"/>
    <mergeCell ref="H18:J18"/>
    <mergeCell ref="C107:E107"/>
    <mergeCell ref="H107:J107"/>
    <mergeCell ref="C80:E80"/>
    <mergeCell ref="H80:J80"/>
    <mergeCell ref="C83:E83"/>
    <mergeCell ref="H83:J83"/>
    <mergeCell ref="C70:E70"/>
    <mergeCell ref="H70:J70"/>
    <mergeCell ref="C60:E60"/>
    <mergeCell ref="C65:E65"/>
    <mergeCell ref="H60:J60"/>
    <mergeCell ref="H65:J65"/>
    <mergeCell ref="C102:E102"/>
    <mergeCell ref="H102:I102"/>
    <mergeCell ref="C89:E89"/>
    <mergeCell ref="H89:J89"/>
    <mergeCell ref="C97:E97"/>
    <mergeCell ref="H97:J97"/>
    <mergeCell ref="C112:E112"/>
    <mergeCell ref="H112:J112"/>
    <mergeCell ref="C119:E119"/>
    <mergeCell ref="H119:J119"/>
    <mergeCell ref="C122:E122"/>
    <mergeCell ref="H122:J122"/>
    <mergeCell ref="C138:E138"/>
    <mergeCell ref="H138:J138"/>
    <mergeCell ref="C144:E144"/>
    <mergeCell ref="H144:I144"/>
    <mergeCell ref="C126:E126"/>
    <mergeCell ref="H126:J126"/>
    <mergeCell ref="C131:E131"/>
    <mergeCell ref="H131:I131"/>
    <mergeCell ref="C161:E161"/>
    <mergeCell ref="H161:I161"/>
    <mergeCell ref="C166:E166"/>
    <mergeCell ref="H166:J166"/>
    <mergeCell ref="C150:E150"/>
    <mergeCell ref="H150:I150"/>
    <mergeCell ref="C157:E157"/>
    <mergeCell ref="H157:I157"/>
    <mergeCell ref="C175:E175"/>
    <mergeCell ref="H175:I175"/>
    <mergeCell ref="C180:E180"/>
    <mergeCell ref="H180:I180"/>
    <mergeCell ref="C171:E171"/>
    <mergeCell ref="H171:I171"/>
    <mergeCell ref="C186:E186"/>
    <mergeCell ref="H186:I186"/>
    <mergeCell ref="C191:E191"/>
    <mergeCell ref="H191:J191"/>
    <mergeCell ref="C196:E196"/>
    <mergeCell ref="H196:J196"/>
    <mergeCell ref="C232:D232"/>
    <mergeCell ref="H232:I232"/>
    <mergeCell ref="K199:L199"/>
    <mergeCell ref="H208:I208"/>
    <mergeCell ref="H211:I211"/>
    <mergeCell ref="H215:I215"/>
    <mergeCell ref="H221:I221"/>
    <mergeCell ref="H238:I238"/>
    <mergeCell ref="H244:I244"/>
    <mergeCell ref="H222:I222"/>
    <mergeCell ref="H223:I223"/>
    <mergeCell ref="H228:I228"/>
  </mergeCells>
  <pageMargins left="0.7" right="0.38" top="0.51" bottom="0.5699999999999999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47"/>
  <sheetViews>
    <sheetView tabSelected="1" topLeftCell="A175" workbookViewId="0">
      <selection activeCell="B162" sqref="B162:B168"/>
    </sheetView>
  </sheetViews>
  <sheetFormatPr defaultRowHeight="15"/>
  <cols>
    <col min="1" max="1" width="4.85546875" customWidth="1"/>
    <col min="2" max="2" width="17.28515625" customWidth="1"/>
    <col min="3" max="3" width="3.140625" customWidth="1"/>
    <col min="4" max="4" width="3.85546875" customWidth="1"/>
    <col min="5" max="5" width="6" customWidth="1"/>
    <col min="6" max="6" width="2.85546875" customWidth="1"/>
    <col min="7" max="7" width="6.140625" customWidth="1"/>
    <col min="8" max="8" width="2.85546875" customWidth="1"/>
    <col min="9" max="9" width="6.85546875" customWidth="1"/>
    <col min="10" max="10" width="4.42578125" customWidth="1"/>
    <col min="12" max="12" width="3.85546875" customWidth="1"/>
    <col min="13" max="13" width="3.42578125" customWidth="1"/>
    <col min="14" max="14" width="16.140625" customWidth="1"/>
    <col min="16" max="16" width="11.28515625" customWidth="1"/>
    <col min="17" max="17" width="13" customWidth="1"/>
  </cols>
  <sheetData>
    <row r="1" spans="1:17" ht="18.75">
      <c r="A1" s="259" t="s">
        <v>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7" ht="6.7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1"/>
    </row>
    <row r="3" spans="1:17" ht="15" customHeight="1">
      <c r="A3" s="4"/>
      <c r="B3" s="25" t="s">
        <v>1</v>
      </c>
      <c r="C3" s="274" t="s">
        <v>216</v>
      </c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</row>
    <row r="4" spans="1:17">
      <c r="A4" s="4"/>
      <c r="B4" s="25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</row>
    <row r="5" spans="1:17" s="35" customFormat="1">
      <c r="A5" s="4"/>
      <c r="B5" s="25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</row>
    <row r="6" spans="1:17" ht="9" customHeight="1">
      <c r="A6" s="4"/>
      <c r="B6" s="25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1"/>
    </row>
    <row r="7" spans="1:17">
      <c r="A7" s="260" t="s">
        <v>2</v>
      </c>
      <c r="B7" s="262" t="s">
        <v>3</v>
      </c>
      <c r="C7" s="264" t="s">
        <v>4</v>
      </c>
      <c r="D7" s="265"/>
      <c r="E7" s="265"/>
      <c r="F7" s="266"/>
      <c r="G7" s="264" t="s">
        <v>5</v>
      </c>
      <c r="H7" s="265"/>
      <c r="I7" s="265"/>
      <c r="J7" s="264" t="s">
        <v>6</v>
      </c>
      <c r="K7" s="265"/>
      <c r="L7" s="264" t="s">
        <v>7</v>
      </c>
      <c r="M7" s="265"/>
      <c r="N7" s="266"/>
    </row>
    <row r="8" spans="1:17">
      <c r="A8" s="261"/>
      <c r="B8" s="263"/>
      <c r="C8" s="267"/>
      <c r="D8" s="268"/>
      <c r="E8" s="268"/>
      <c r="F8" s="269"/>
      <c r="G8" s="267"/>
      <c r="H8" s="268"/>
      <c r="I8" s="268"/>
      <c r="J8" s="267"/>
      <c r="K8" s="268"/>
      <c r="L8" s="267"/>
      <c r="M8" s="268"/>
      <c r="N8" s="269"/>
    </row>
    <row r="9" spans="1:17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"/>
    </row>
    <row r="10" spans="1:17" s="35" customFormat="1">
      <c r="A10" s="191">
        <v>1</v>
      </c>
      <c r="B10" s="50" t="s">
        <v>97</v>
      </c>
      <c r="C10" s="190"/>
      <c r="D10" s="190"/>
      <c r="E10" s="190"/>
      <c r="G10" s="23"/>
      <c r="H10" s="23"/>
      <c r="I10" s="23"/>
      <c r="J10" s="23"/>
      <c r="K10" s="23"/>
      <c r="L10" s="23"/>
      <c r="M10" s="23"/>
    </row>
    <row r="11" spans="1:17" s="35" customFormat="1">
      <c r="A11" s="191"/>
      <c r="B11" s="50" t="s">
        <v>125</v>
      </c>
      <c r="C11" s="190"/>
      <c r="D11" s="190"/>
      <c r="E11" s="190"/>
      <c r="G11" s="23"/>
      <c r="H11" s="23"/>
      <c r="I11" s="23"/>
      <c r="J11" s="23"/>
      <c r="K11" s="23"/>
      <c r="L11" s="23"/>
      <c r="M11" s="23"/>
    </row>
    <row r="12" spans="1:17" s="35" customFormat="1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7" s="35" customFormat="1">
      <c r="A13" s="22"/>
      <c r="B13" s="90"/>
      <c r="C13" s="257">
        <v>707</v>
      </c>
      <c r="D13" s="257"/>
      <c r="E13" s="257"/>
      <c r="F13" s="54" t="s">
        <v>9</v>
      </c>
      <c r="G13" s="44" t="s">
        <v>10</v>
      </c>
      <c r="H13" s="257">
        <v>5445</v>
      </c>
      <c r="I13" s="257"/>
      <c r="J13" s="257"/>
      <c r="K13" s="56" t="s">
        <v>28</v>
      </c>
      <c r="L13" s="55"/>
      <c r="M13" s="55" t="s">
        <v>10</v>
      </c>
      <c r="N13" s="157">
        <v>38496</v>
      </c>
      <c r="Q13" s="35">
        <f>C13*H13/100</f>
        <v>38496.15</v>
      </c>
    </row>
    <row r="14" spans="1:17" ht="14.1" customHeight="1">
      <c r="A14" s="57">
        <v>2</v>
      </c>
      <c r="B14" s="44" t="s">
        <v>250</v>
      </c>
      <c r="C14" s="44"/>
      <c r="D14" s="44"/>
      <c r="E14" s="54"/>
      <c r="F14" s="44"/>
      <c r="G14" s="44"/>
      <c r="H14" s="44"/>
      <c r="I14" s="44"/>
      <c r="J14" s="44"/>
      <c r="K14" s="52"/>
      <c r="L14" s="44"/>
      <c r="M14" s="57"/>
      <c r="N14" s="69"/>
      <c r="P14" s="35">
        <f>C14*E14*G14</f>
        <v>0</v>
      </c>
    </row>
    <row r="15" spans="1:17" ht="14.1" customHeight="1">
      <c r="A15" s="57"/>
      <c r="B15" s="44"/>
      <c r="C15" s="44"/>
      <c r="D15" s="44"/>
      <c r="E15" s="54"/>
      <c r="F15" s="44"/>
      <c r="G15" s="44"/>
      <c r="H15" s="44"/>
      <c r="I15" s="44"/>
      <c r="J15" s="44"/>
      <c r="K15" s="52"/>
      <c r="L15" s="44"/>
      <c r="M15" s="57"/>
      <c r="N15" s="69"/>
      <c r="P15" s="35">
        <f>C15*E15*G15</f>
        <v>0</v>
      </c>
    </row>
    <row r="16" spans="1:17" ht="14.1" customHeight="1">
      <c r="A16" s="57"/>
      <c r="B16" s="44"/>
      <c r="C16" s="257">
        <v>1274</v>
      </c>
      <c r="D16" s="257"/>
      <c r="E16" s="257"/>
      <c r="F16" s="54" t="s">
        <v>9</v>
      </c>
      <c r="G16" s="44" t="s">
        <v>10</v>
      </c>
      <c r="H16" s="257">
        <v>1285.6300000000001</v>
      </c>
      <c r="I16" s="257"/>
      <c r="J16" s="257"/>
      <c r="K16" s="56" t="s">
        <v>11</v>
      </c>
      <c r="L16" s="55"/>
      <c r="M16" s="55" t="s">
        <v>10</v>
      </c>
      <c r="N16" s="59">
        <v>16379</v>
      </c>
      <c r="P16" s="35"/>
      <c r="Q16">
        <f>C16*H16/100</f>
        <v>16378.926200000002</v>
      </c>
    </row>
    <row r="17" spans="1:17" s="35" customFormat="1" ht="14.1" customHeight="1">
      <c r="A17" s="191">
        <v>3</v>
      </c>
      <c r="B17" s="44" t="s">
        <v>228</v>
      </c>
      <c r="C17" s="190"/>
      <c r="D17" s="190"/>
      <c r="E17" s="190"/>
      <c r="F17" s="54"/>
      <c r="G17" s="44"/>
      <c r="H17" s="190"/>
      <c r="I17" s="190"/>
      <c r="J17" s="190"/>
      <c r="K17" s="56"/>
      <c r="L17" s="55"/>
      <c r="M17" s="55"/>
      <c r="N17" s="157"/>
    </row>
    <row r="18" spans="1:17" s="35" customFormat="1" ht="14.1" customHeight="1">
      <c r="A18" s="191"/>
      <c r="B18" s="44"/>
      <c r="C18" s="190"/>
      <c r="D18" s="190"/>
      <c r="E18" s="190"/>
      <c r="F18" s="54"/>
      <c r="G18" s="44"/>
      <c r="H18" s="190"/>
      <c r="I18" s="190"/>
      <c r="J18" s="190"/>
      <c r="K18" s="56"/>
      <c r="L18" s="55"/>
      <c r="M18" s="55"/>
      <c r="N18" s="157"/>
    </row>
    <row r="19" spans="1:17" s="35" customFormat="1" ht="14.1" customHeight="1">
      <c r="A19" s="191"/>
      <c r="B19" s="44"/>
      <c r="C19" s="257">
        <v>2</v>
      </c>
      <c r="D19" s="257"/>
      <c r="E19" s="257"/>
      <c r="F19" s="54" t="s">
        <v>9</v>
      </c>
      <c r="G19" s="44" t="s">
        <v>10</v>
      </c>
      <c r="H19" s="257">
        <v>142.18</v>
      </c>
      <c r="I19" s="257"/>
      <c r="J19" s="257"/>
      <c r="K19" s="56" t="s">
        <v>76</v>
      </c>
      <c r="L19" s="55"/>
      <c r="M19" s="55" t="s">
        <v>10</v>
      </c>
      <c r="N19" s="157">
        <v>284</v>
      </c>
      <c r="Q19" s="35">
        <f>C19*H19</f>
        <v>284.36</v>
      </c>
    </row>
    <row r="20" spans="1:17" s="35" customFormat="1" ht="14.1" customHeight="1">
      <c r="A20" s="191">
        <v>4</v>
      </c>
      <c r="B20" s="44" t="s">
        <v>229</v>
      </c>
      <c r="C20" s="190"/>
      <c r="D20" s="190"/>
      <c r="E20" s="190"/>
      <c r="F20" s="54"/>
      <c r="G20" s="44"/>
      <c r="H20" s="190"/>
      <c r="I20" s="190"/>
      <c r="J20" s="190"/>
      <c r="K20" s="56"/>
      <c r="L20" s="55"/>
      <c r="M20" s="55"/>
      <c r="N20" s="157"/>
    </row>
    <row r="21" spans="1:17" s="35" customFormat="1" ht="14.1" customHeight="1">
      <c r="A21" s="191"/>
      <c r="B21" s="44"/>
      <c r="C21" s="190"/>
      <c r="D21" s="190"/>
      <c r="E21" s="190"/>
      <c r="F21" s="54"/>
      <c r="G21" s="44"/>
      <c r="H21" s="190"/>
      <c r="I21" s="190"/>
      <c r="J21" s="190"/>
      <c r="K21" s="56"/>
      <c r="L21" s="55"/>
      <c r="M21" s="55"/>
      <c r="N21" s="157"/>
    </row>
    <row r="22" spans="1:17" s="35" customFormat="1" ht="14.1" customHeight="1">
      <c r="A22" s="191"/>
      <c r="B22" s="44"/>
      <c r="C22" s="257">
        <v>6</v>
      </c>
      <c r="D22" s="257"/>
      <c r="E22" s="257"/>
      <c r="F22" s="54" t="s">
        <v>9</v>
      </c>
      <c r="G22" s="44" t="s">
        <v>10</v>
      </c>
      <c r="H22" s="257">
        <v>102.85</v>
      </c>
      <c r="I22" s="257"/>
      <c r="J22" s="257"/>
      <c r="K22" s="56" t="s">
        <v>76</v>
      </c>
      <c r="L22" s="55"/>
      <c r="M22" s="55" t="s">
        <v>10</v>
      </c>
      <c r="N22" s="157">
        <v>617</v>
      </c>
      <c r="Q22" s="35">
        <f>C22*H22</f>
        <v>617.09999999999991</v>
      </c>
    </row>
    <row r="23" spans="1:17" s="35" customFormat="1" ht="14.1" customHeight="1">
      <c r="A23" s="191">
        <v>5</v>
      </c>
      <c r="B23" s="44" t="s">
        <v>207</v>
      </c>
      <c r="C23" s="190"/>
      <c r="D23" s="190"/>
      <c r="E23" s="190"/>
      <c r="F23" s="54"/>
      <c r="G23" s="44"/>
      <c r="H23" s="190"/>
      <c r="I23" s="190"/>
      <c r="J23" s="190"/>
      <c r="K23" s="56"/>
      <c r="L23" s="55"/>
      <c r="M23" s="55"/>
      <c r="N23" s="157"/>
    </row>
    <row r="24" spans="1:17" s="35" customFormat="1" ht="14.1" customHeight="1">
      <c r="A24" s="191"/>
      <c r="B24" s="44"/>
      <c r="C24" s="190"/>
      <c r="D24" s="190"/>
      <c r="E24" s="190"/>
      <c r="F24" s="54"/>
      <c r="G24" s="44"/>
      <c r="H24" s="190"/>
      <c r="I24" s="190"/>
      <c r="J24" s="190"/>
      <c r="K24" s="56"/>
      <c r="L24" s="55"/>
      <c r="M24" s="55"/>
      <c r="N24" s="157"/>
    </row>
    <row r="25" spans="1:17" s="35" customFormat="1" ht="14.1" customHeight="1">
      <c r="A25" s="191"/>
      <c r="B25" s="44"/>
      <c r="C25" s="257">
        <v>1238</v>
      </c>
      <c r="D25" s="257"/>
      <c r="E25" s="257"/>
      <c r="F25" s="54" t="s">
        <v>9</v>
      </c>
      <c r="G25" s="44" t="s">
        <v>10</v>
      </c>
      <c r="H25" s="257">
        <v>121</v>
      </c>
      <c r="I25" s="257"/>
      <c r="J25" s="257"/>
      <c r="K25" s="56" t="s">
        <v>28</v>
      </c>
      <c r="L25" s="55"/>
      <c r="M25" s="55" t="s">
        <v>10</v>
      </c>
      <c r="N25" s="157">
        <v>1498</v>
      </c>
      <c r="Q25" s="35">
        <f>C25*H25/100</f>
        <v>1497.98</v>
      </c>
    </row>
    <row r="26" spans="1:17" s="35" customFormat="1" ht="14.1" customHeight="1">
      <c r="A26" s="191">
        <v>6</v>
      </c>
      <c r="B26" s="11" t="s">
        <v>13</v>
      </c>
      <c r="C26" s="44"/>
      <c r="D26" s="49"/>
      <c r="E26" s="85"/>
      <c r="F26" s="49"/>
      <c r="G26" s="49"/>
      <c r="H26" s="49"/>
      <c r="I26" s="49"/>
      <c r="J26" s="49"/>
      <c r="K26" s="86"/>
      <c r="L26" s="49"/>
      <c r="M26" s="189"/>
      <c r="N26" s="69"/>
    </row>
    <row r="27" spans="1:17" s="35" customFormat="1" ht="14.1" customHeight="1">
      <c r="A27" s="191"/>
      <c r="B27" s="11" t="s">
        <v>14</v>
      </c>
      <c r="C27" s="44"/>
      <c r="D27" s="49"/>
      <c r="E27" s="85"/>
      <c r="F27" s="49"/>
      <c r="G27" s="49"/>
      <c r="H27" s="49"/>
      <c r="I27" s="49"/>
      <c r="J27" s="49"/>
      <c r="K27" s="86"/>
      <c r="L27" s="49"/>
      <c r="M27" s="189"/>
      <c r="N27" s="69"/>
    </row>
    <row r="28" spans="1:17" s="35" customFormat="1" ht="14.1" customHeight="1">
      <c r="A28" s="191"/>
      <c r="B28" s="11" t="s">
        <v>15</v>
      </c>
      <c r="C28" s="44"/>
      <c r="D28" s="49"/>
      <c r="E28" s="85"/>
      <c r="F28" s="49"/>
      <c r="G28" s="49"/>
      <c r="H28" s="49"/>
      <c r="I28" s="49"/>
      <c r="J28" s="49"/>
      <c r="K28" s="86"/>
      <c r="L28" s="49"/>
      <c r="M28" s="189"/>
      <c r="N28" s="69"/>
    </row>
    <row r="29" spans="1:17" s="35" customFormat="1" ht="14.1" customHeight="1">
      <c r="A29" s="191"/>
      <c r="B29" s="11"/>
      <c r="C29" s="44"/>
      <c r="D29" s="49"/>
      <c r="E29" s="85"/>
      <c r="F29" s="49"/>
      <c r="G29" s="49"/>
      <c r="H29" s="49"/>
      <c r="I29" s="49"/>
      <c r="J29" s="49"/>
      <c r="K29" s="86"/>
      <c r="L29" s="49"/>
      <c r="M29" s="189"/>
      <c r="N29" s="69"/>
    </row>
    <row r="30" spans="1:17" s="35" customFormat="1" ht="14.1" customHeight="1">
      <c r="A30" s="191"/>
      <c r="B30" s="49"/>
      <c r="C30" s="44"/>
      <c r="D30" s="49"/>
      <c r="E30" s="85"/>
      <c r="F30" s="49"/>
      <c r="G30" s="49"/>
      <c r="H30" s="49"/>
      <c r="I30" s="56"/>
      <c r="J30" s="48"/>
      <c r="K30" s="66"/>
      <c r="L30" s="49"/>
      <c r="M30" s="189"/>
      <c r="N30" s="69"/>
    </row>
    <row r="31" spans="1:17" s="35" customFormat="1" ht="14.1" customHeight="1">
      <c r="A31" s="191"/>
      <c r="B31" s="49"/>
      <c r="C31" s="257">
        <v>330</v>
      </c>
      <c r="D31" s="257"/>
      <c r="E31" s="257"/>
      <c r="F31" s="54" t="s">
        <v>9</v>
      </c>
      <c r="G31" s="44" t="s">
        <v>10</v>
      </c>
      <c r="H31" s="257">
        <v>3176.25</v>
      </c>
      <c r="I31" s="257"/>
      <c r="J31" s="257"/>
      <c r="K31" s="56" t="s">
        <v>16</v>
      </c>
      <c r="L31" s="55"/>
      <c r="M31" s="55" t="s">
        <v>10</v>
      </c>
      <c r="N31" s="157">
        <v>1048</v>
      </c>
      <c r="Q31" s="35">
        <f>C31*H31/1000</f>
        <v>1048.1624999999999</v>
      </c>
    </row>
    <row r="32" spans="1:17" s="35" customFormat="1" ht="14.1" customHeight="1">
      <c r="A32" s="158">
        <v>7</v>
      </c>
      <c r="B32" s="217" t="s">
        <v>251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P32" s="35">
        <f>C32*E32*G32</f>
        <v>0</v>
      </c>
    </row>
    <row r="33" spans="1:17" s="35" customFormat="1" ht="14.1" customHeight="1">
      <c r="A33" s="4"/>
      <c r="B33" s="217" t="s">
        <v>252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P33" s="35">
        <f>C33*E33*G33</f>
        <v>0</v>
      </c>
    </row>
    <row r="34" spans="1:17" s="35" customFormat="1" ht="14.1" customHeight="1">
      <c r="A34" s="4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P34" s="35">
        <f>C34*E34*G34</f>
        <v>0</v>
      </c>
    </row>
    <row r="35" spans="1:17" s="35" customFormat="1" ht="14.1" customHeight="1">
      <c r="A35" s="158"/>
      <c r="B35" s="6"/>
      <c r="C35" s="257">
        <v>1856</v>
      </c>
      <c r="D35" s="257"/>
      <c r="E35" s="257"/>
      <c r="F35" s="54" t="s">
        <v>9</v>
      </c>
      <c r="G35" s="44" t="s">
        <v>10</v>
      </c>
      <c r="H35" s="257">
        <v>3630</v>
      </c>
      <c r="I35" s="257"/>
      <c r="J35" s="257"/>
      <c r="K35" s="56" t="s">
        <v>16</v>
      </c>
      <c r="L35" s="55"/>
      <c r="M35" s="55" t="s">
        <v>10</v>
      </c>
      <c r="N35" s="157">
        <v>6737</v>
      </c>
      <c r="Q35" s="35">
        <f>C35*H35/1000</f>
        <v>6737.28</v>
      </c>
    </row>
    <row r="36" spans="1:17" s="35" customFormat="1" ht="14.1" customHeight="1">
      <c r="A36" s="191">
        <v>8</v>
      </c>
      <c r="B36" s="11" t="s">
        <v>98</v>
      </c>
      <c r="C36" s="44"/>
      <c r="D36" s="49"/>
      <c r="E36" s="85"/>
      <c r="F36" s="49"/>
      <c r="G36" s="49"/>
      <c r="H36" s="49"/>
      <c r="I36" s="49"/>
      <c r="J36" s="49"/>
      <c r="K36" s="86"/>
      <c r="L36" s="49"/>
      <c r="M36" s="189"/>
      <c r="N36" s="69"/>
    </row>
    <row r="37" spans="1:17" s="35" customFormat="1" ht="14.1" customHeight="1">
      <c r="A37" s="191"/>
      <c r="B37" s="11" t="s">
        <v>127</v>
      </c>
      <c r="C37" s="44"/>
      <c r="D37" s="49"/>
      <c r="E37" s="85"/>
      <c r="F37" s="49"/>
      <c r="G37" s="49"/>
      <c r="H37" s="49"/>
      <c r="I37" s="49"/>
      <c r="J37" s="49"/>
      <c r="K37" s="86"/>
      <c r="L37" s="49"/>
      <c r="M37" s="189"/>
      <c r="N37" s="69"/>
    </row>
    <row r="38" spans="1:17" s="35" customFormat="1" ht="13.5" customHeight="1">
      <c r="A38" s="191"/>
      <c r="B38" s="12"/>
      <c r="C38" s="44"/>
      <c r="D38" s="49"/>
      <c r="E38" s="190"/>
      <c r="F38" s="56"/>
      <c r="G38" s="157"/>
      <c r="H38" s="56"/>
      <c r="I38" s="56"/>
      <c r="J38" s="48"/>
      <c r="K38" s="55"/>
      <c r="L38" s="49"/>
      <c r="M38" s="189"/>
      <c r="N38" s="69"/>
    </row>
    <row r="39" spans="1:17" s="35" customFormat="1" ht="14.1" customHeight="1">
      <c r="A39" s="191"/>
      <c r="B39" s="11"/>
      <c r="C39" s="257">
        <v>349</v>
      </c>
      <c r="D39" s="257"/>
      <c r="E39" s="257"/>
      <c r="F39" s="54" t="s">
        <v>9</v>
      </c>
      <c r="G39" s="44" t="s">
        <v>10</v>
      </c>
      <c r="H39" s="257">
        <v>8694.9500000000007</v>
      </c>
      <c r="I39" s="257"/>
      <c r="J39" s="257"/>
      <c r="K39" s="56" t="s">
        <v>11</v>
      </c>
      <c r="L39" s="55"/>
      <c r="M39" s="55" t="s">
        <v>10</v>
      </c>
      <c r="N39" s="157">
        <v>30345</v>
      </c>
      <c r="Q39" s="35">
        <f>C39*H39/100</f>
        <v>30345.375500000002</v>
      </c>
    </row>
    <row r="40" spans="1:17" ht="14.1" customHeight="1">
      <c r="A40" s="57">
        <v>9</v>
      </c>
      <c r="B40" s="11" t="s">
        <v>17</v>
      </c>
      <c r="C40" s="44"/>
      <c r="D40" s="11"/>
      <c r="E40" s="85"/>
      <c r="F40" s="49"/>
      <c r="G40" s="66"/>
      <c r="H40" s="11"/>
      <c r="I40" s="49"/>
      <c r="J40" s="49"/>
      <c r="K40" s="87"/>
      <c r="L40" s="49"/>
      <c r="M40" s="47"/>
      <c r="N40" s="69"/>
      <c r="P40" s="35"/>
    </row>
    <row r="41" spans="1:17" ht="14.1" customHeight="1">
      <c r="A41" s="57"/>
      <c r="B41" s="11" t="s">
        <v>128</v>
      </c>
      <c r="C41" s="44"/>
      <c r="D41" s="11"/>
      <c r="E41" s="85"/>
      <c r="F41" s="49"/>
      <c r="G41" s="66"/>
      <c r="H41" s="11"/>
      <c r="I41" s="49"/>
      <c r="J41" s="49"/>
      <c r="K41" s="87"/>
      <c r="L41" s="49"/>
      <c r="M41" s="47"/>
      <c r="N41" s="69"/>
      <c r="P41" s="35"/>
    </row>
    <row r="42" spans="1:17" ht="9" customHeight="1">
      <c r="A42" s="57"/>
      <c r="B42" s="13"/>
      <c r="C42" s="44"/>
      <c r="D42" s="11"/>
      <c r="E42" s="85"/>
      <c r="F42" s="49"/>
      <c r="G42" s="66"/>
      <c r="H42" s="11"/>
      <c r="I42" s="49"/>
      <c r="J42" s="49"/>
      <c r="K42" s="87"/>
      <c r="L42" s="49"/>
      <c r="M42" s="47"/>
      <c r="N42" s="69"/>
      <c r="P42" s="35"/>
    </row>
    <row r="43" spans="1:17" ht="14.1" customHeight="1">
      <c r="A43" s="57"/>
      <c r="B43" s="11"/>
      <c r="C43" s="257">
        <v>469</v>
      </c>
      <c r="D43" s="257"/>
      <c r="E43" s="257"/>
      <c r="F43" s="54" t="s">
        <v>9</v>
      </c>
      <c r="G43" s="44" t="s">
        <v>10</v>
      </c>
      <c r="H43" s="257">
        <v>11948.36</v>
      </c>
      <c r="I43" s="257"/>
      <c r="J43" s="257"/>
      <c r="K43" s="56" t="s">
        <v>11</v>
      </c>
      <c r="L43" s="55"/>
      <c r="M43" s="55" t="s">
        <v>10</v>
      </c>
      <c r="N43" s="59">
        <v>56038</v>
      </c>
      <c r="O43" s="35"/>
      <c r="P43" s="35"/>
      <c r="Q43" s="35">
        <f>C43*H43/100</f>
        <v>56037.808400000002</v>
      </c>
    </row>
    <row r="44" spans="1:17" s="35" customFormat="1" ht="14.1" customHeight="1">
      <c r="A44" s="111">
        <v>10</v>
      </c>
      <c r="B44" s="11" t="s">
        <v>18</v>
      </c>
      <c r="C44" s="49"/>
      <c r="D44" s="61"/>
      <c r="E44" s="84"/>
      <c r="F44" s="61"/>
      <c r="G44" s="61"/>
      <c r="H44" s="61"/>
      <c r="I44" s="61"/>
      <c r="J44" s="61"/>
      <c r="K44" s="61"/>
      <c r="L44" s="61"/>
      <c r="M44" s="111"/>
      <c r="N44" s="69"/>
      <c r="Q44"/>
    </row>
    <row r="45" spans="1:17" s="35" customFormat="1" ht="14.1" customHeight="1">
      <c r="A45" s="111"/>
      <c r="B45" s="11" t="s">
        <v>19</v>
      </c>
      <c r="C45" s="49"/>
      <c r="D45" s="61"/>
      <c r="E45" s="84"/>
      <c r="F45" s="61"/>
      <c r="G45" s="88"/>
      <c r="H45" s="89"/>
      <c r="I45" s="89"/>
      <c r="J45" s="61"/>
      <c r="K45" s="61"/>
      <c r="L45" s="61"/>
      <c r="M45" s="111"/>
      <c r="N45" s="69"/>
      <c r="Q45"/>
    </row>
    <row r="46" spans="1:17" s="35" customFormat="1" ht="14.1" customHeight="1">
      <c r="A46" s="111"/>
      <c r="B46" s="11" t="s">
        <v>20</v>
      </c>
      <c r="C46" s="49"/>
      <c r="D46" s="61"/>
      <c r="E46" s="84"/>
      <c r="F46" s="61"/>
      <c r="G46" s="61"/>
      <c r="H46" s="61"/>
      <c r="I46" s="89"/>
      <c r="J46" s="61"/>
      <c r="K46" s="61"/>
      <c r="L46" s="61"/>
      <c r="M46" s="111"/>
      <c r="N46" s="69"/>
      <c r="Q46"/>
    </row>
    <row r="47" spans="1:17" s="35" customFormat="1" ht="14.1" customHeight="1">
      <c r="A47" s="111"/>
      <c r="B47" s="11" t="s">
        <v>21</v>
      </c>
      <c r="C47" s="49"/>
      <c r="D47" s="61"/>
      <c r="E47" s="84"/>
      <c r="F47" s="61"/>
      <c r="G47" s="61"/>
      <c r="H47" s="61"/>
      <c r="I47" s="61"/>
      <c r="J47" s="61"/>
      <c r="K47" s="61"/>
      <c r="L47" s="61"/>
      <c r="M47" s="111"/>
      <c r="N47" s="69"/>
      <c r="Q47"/>
    </row>
    <row r="48" spans="1:17" s="35" customFormat="1" ht="14.1" customHeight="1">
      <c r="A48" s="111"/>
      <c r="B48" s="11" t="s">
        <v>22</v>
      </c>
      <c r="C48" s="49"/>
      <c r="D48" s="61"/>
      <c r="E48" s="84"/>
      <c r="F48" s="61"/>
      <c r="G48" s="88"/>
      <c r="H48" s="89"/>
      <c r="I48" s="89"/>
      <c r="J48" s="61"/>
      <c r="K48" s="61"/>
      <c r="L48" s="61"/>
      <c r="M48" s="111"/>
      <c r="N48" s="69"/>
      <c r="Q48"/>
    </row>
    <row r="49" spans="1:17" s="35" customFormat="1" ht="14.1" customHeight="1">
      <c r="A49" s="111"/>
      <c r="B49" s="11" t="s">
        <v>253</v>
      </c>
      <c r="C49" s="49"/>
      <c r="D49" s="61"/>
      <c r="E49" s="84"/>
      <c r="F49" s="61"/>
      <c r="G49" s="88"/>
      <c r="H49" s="89"/>
      <c r="I49" s="89"/>
      <c r="J49" s="61"/>
      <c r="K49" s="61"/>
      <c r="L49" s="61"/>
      <c r="M49" s="111"/>
      <c r="N49" s="69"/>
      <c r="Q49"/>
    </row>
    <row r="50" spans="1:17" s="35" customFormat="1" ht="14.1" customHeight="1">
      <c r="A50" s="111"/>
      <c r="B50" s="12"/>
      <c r="C50" s="49"/>
      <c r="D50" s="61"/>
      <c r="E50" s="84"/>
      <c r="F50" s="61"/>
      <c r="G50" s="88"/>
      <c r="H50" s="89"/>
      <c r="I50" s="89"/>
      <c r="J50" s="61"/>
      <c r="K50" s="61"/>
      <c r="L50" s="61"/>
      <c r="M50" s="111"/>
      <c r="N50" s="69"/>
      <c r="Q50"/>
    </row>
    <row r="51" spans="1:17" s="35" customFormat="1" ht="13.5" customHeight="1">
      <c r="A51" s="111"/>
      <c r="B51" s="11"/>
      <c r="C51" s="255">
        <v>727</v>
      </c>
      <c r="D51" s="255"/>
      <c r="E51" s="255"/>
      <c r="F51" s="54" t="s">
        <v>9</v>
      </c>
      <c r="G51" s="44" t="s">
        <v>10</v>
      </c>
      <c r="H51" s="255">
        <v>337</v>
      </c>
      <c r="I51" s="255"/>
      <c r="J51" s="106"/>
      <c r="K51" s="56" t="s">
        <v>23</v>
      </c>
      <c r="L51" s="55"/>
      <c r="M51" s="55" t="s">
        <v>10</v>
      </c>
      <c r="N51" s="59">
        <v>244999</v>
      </c>
      <c r="Q51" s="159">
        <f>C51*H51</f>
        <v>244999</v>
      </c>
    </row>
    <row r="52" spans="1:17" s="35" customFormat="1" ht="13.5" customHeight="1">
      <c r="A52" s="60">
        <v>11</v>
      </c>
      <c r="B52" s="11" t="s">
        <v>24</v>
      </c>
      <c r="C52" s="49"/>
      <c r="D52" s="61"/>
      <c r="E52" s="61"/>
      <c r="F52" s="61"/>
      <c r="G52" s="61"/>
      <c r="H52" s="61"/>
      <c r="I52" s="61"/>
      <c r="J52" s="61"/>
      <c r="K52" s="92"/>
      <c r="L52" s="61"/>
      <c r="M52" s="60"/>
      <c r="N52" s="69"/>
      <c r="O52"/>
      <c r="Q52"/>
    </row>
    <row r="53" spans="1:17" s="35" customFormat="1" ht="13.5" customHeight="1">
      <c r="A53" s="60"/>
      <c r="B53" s="11" t="s">
        <v>25</v>
      </c>
      <c r="C53" s="61"/>
      <c r="D53" s="61"/>
      <c r="E53" s="61"/>
      <c r="F53" s="61"/>
      <c r="G53" s="61"/>
      <c r="H53" s="61"/>
      <c r="I53" s="61"/>
      <c r="J53" s="61"/>
      <c r="K53" s="92"/>
      <c r="L53" s="61"/>
      <c r="M53" s="60"/>
      <c r="N53" s="69"/>
      <c r="O53"/>
      <c r="Q53"/>
    </row>
    <row r="54" spans="1:17" s="35" customFormat="1" ht="13.5" customHeight="1">
      <c r="A54" s="60"/>
      <c r="B54" s="11" t="s">
        <v>254</v>
      </c>
      <c r="C54" s="49"/>
      <c r="D54" s="49"/>
      <c r="E54" s="93"/>
      <c r="F54" s="49"/>
      <c r="G54" s="49"/>
      <c r="H54" s="49"/>
      <c r="I54" s="49"/>
      <c r="J54" s="49"/>
      <c r="K54" s="87"/>
      <c r="L54" s="49"/>
      <c r="M54" s="90"/>
      <c r="N54" s="69"/>
      <c r="O54"/>
      <c r="Q54"/>
    </row>
    <row r="55" spans="1:17" s="35" customFormat="1" ht="13.5" customHeight="1">
      <c r="A55" s="60"/>
      <c r="B55" s="14"/>
      <c r="C55" s="61"/>
      <c r="D55" s="61"/>
      <c r="E55" s="61"/>
      <c r="F55" s="61"/>
      <c r="G55" s="61"/>
      <c r="H55" s="61"/>
      <c r="I55" s="61"/>
      <c r="J55" s="61"/>
      <c r="K55" s="92"/>
      <c r="L55" s="61"/>
      <c r="M55" s="90"/>
      <c r="N55" s="69"/>
      <c r="O55"/>
      <c r="Q55"/>
    </row>
    <row r="56" spans="1:17" s="35" customFormat="1" ht="13.5" customHeight="1">
      <c r="A56" s="57"/>
      <c r="B56" s="11"/>
      <c r="C56" s="258">
        <v>32.454999999999998</v>
      </c>
      <c r="D56" s="258"/>
      <c r="E56" s="258"/>
      <c r="F56" s="54" t="s">
        <v>9</v>
      </c>
      <c r="G56" s="44" t="s">
        <v>10</v>
      </c>
      <c r="H56" s="257">
        <v>5001.7</v>
      </c>
      <c r="I56" s="257"/>
      <c r="J56" s="257"/>
      <c r="K56" s="56" t="s">
        <v>26</v>
      </c>
      <c r="L56" s="55"/>
      <c r="M56" s="55" t="s">
        <v>10</v>
      </c>
      <c r="N56" s="59">
        <v>162330</v>
      </c>
      <c r="O56"/>
      <c r="Q56" s="35">
        <f>C56*H56</f>
        <v>162330.17349999998</v>
      </c>
    </row>
    <row r="57" spans="1:17" s="35" customFormat="1" ht="13.5" customHeight="1">
      <c r="A57" s="218">
        <v>12</v>
      </c>
      <c r="B57" s="11" t="s">
        <v>99</v>
      </c>
      <c r="C57" s="215"/>
      <c r="D57" s="215"/>
      <c r="E57" s="215"/>
      <c r="F57" s="54"/>
      <c r="G57" s="44"/>
      <c r="H57" s="215"/>
      <c r="I57" s="215"/>
      <c r="J57" s="215"/>
      <c r="K57" s="56"/>
      <c r="L57" s="55"/>
      <c r="M57" s="55"/>
      <c r="N57" s="157"/>
    </row>
    <row r="58" spans="1:17" s="35" customFormat="1" ht="13.5" customHeight="1">
      <c r="A58" s="218"/>
      <c r="B58" s="11" t="s">
        <v>100</v>
      </c>
      <c r="C58" s="215"/>
      <c r="D58" s="215"/>
      <c r="E58" s="215"/>
      <c r="F58" s="54"/>
      <c r="G58" s="44"/>
      <c r="H58" s="215"/>
      <c r="I58" s="215"/>
      <c r="J58" s="215"/>
      <c r="K58" s="56"/>
      <c r="L58" s="55"/>
      <c r="M58" s="55"/>
      <c r="N58" s="157"/>
    </row>
    <row r="59" spans="1:17" s="35" customFormat="1" ht="13.5" customHeight="1">
      <c r="A59" s="218"/>
      <c r="B59" s="11"/>
      <c r="C59" s="215"/>
      <c r="D59" s="215"/>
      <c r="E59" s="215"/>
      <c r="F59" s="54"/>
      <c r="G59" s="44"/>
      <c r="H59" s="215"/>
      <c r="I59" s="215"/>
      <c r="J59" s="215"/>
      <c r="K59" s="56"/>
      <c r="L59" s="55"/>
      <c r="M59" s="55"/>
      <c r="N59" s="157"/>
    </row>
    <row r="60" spans="1:17" s="35" customFormat="1" ht="13.5" customHeight="1">
      <c r="A60" s="218"/>
      <c r="B60" s="11"/>
      <c r="C60" s="257">
        <v>83</v>
      </c>
      <c r="D60" s="257"/>
      <c r="E60" s="257"/>
      <c r="F60" s="54" t="s">
        <v>9</v>
      </c>
      <c r="G60" s="44" t="s">
        <v>10</v>
      </c>
      <c r="H60" s="257">
        <v>4982.18</v>
      </c>
      <c r="I60" s="257"/>
      <c r="J60" s="257"/>
      <c r="K60" s="56" t="s">
        <v>217</v>
      </c>
      <c r="L60" s="55"/>
      <c r="M60" s="55" t="s">
        <v>10</v>
      </c>
      <c r="N60" s="157">
        <v>4135</v>
      </c>
      <c r="Q60" s="35">
        <f>C60*H60/100</f>
        <v>4135.2093999999997</v>
      </c>
    </row>
    <row r="61" spans="1:17" s="35" customFormat="1" ht="13.5" customHeight="1">
      <c r="A61" s="218">
        <v>13</v>
      </c>
      <c r="B61" s="11" t="s">
        <v>51</v>
      </c>
      <c r="C61" s="218"/>
      <c r="D61" s="62"/>
      <c r="E61" s="213"/>
      <c r="F61" s="214"/>
      <c r="G61" s="214"/>
      <c r="H61" s="214"/>
      <c r="I61" s="66"/>
      <c r="J61" s="49"/>
      <c r="K61" s="66"/>
      <c r="L61" s="49"/>
      <c r="M61" s="218"/>
      <c r="N61" s="44"/>
    </row>
    <row r="62" spans="1:17" s="35" customFormat="1" ht="13.5" customHeight="1">
      <c r="A62" s="218"/>
      <c r="B62" s="11" t="s">
        <v>129</v>
      </c>
      <c r="C62" s="218"/>
      <c r="D62" s="214"/>
      <c r="E62" s="213"/>
      <c r="F62" s="214"/>
      <c r="G62" s="214"/>
      <c r="H62" s="214"/>
      <c r="I62" s="66"/>
      <c r="J62" s="49"/>
      <c r="K62" s="66"/>
      <c r="L62" s="49"/>
      <c r="M62" s="218"/>
      <c r="N62" s="44"/>
    </row>
    <row r="63" spans="1:17" s="35" customFormat="1" ht="13.5" customHeight="1">
      <c r="A63" s="218"/>
      <c r="B63" s="11"/>
      <c r="C63" s="218"/>
      <c r="D63" s="214"/>
      <c r="E63" s="213"/>
      <c r="F63" s="214"/>
      <c r="G63" s="214"/>
      <c r="H63" s="214"/>
      <c r="I63" s="66"/>
      <c r="J63" s="49"/>
      <c r="K63" s="66"/>
      <c r="L63" s="49"/>
      <c r="M63" s="218"/>
      <c r="N63" s="44"/>
    </row>
    <row r="64" spans="1:17" s="35" customFormat="1" ht="13.5" customHeight="1">
      <c r="A64" s="218"/>
      <c r="B64" s="44"/>
      <c r="C64" s="257">
        <v>237</v>
      </c>
      <c r="D64" s="257"/>
      <c r="E64" s="257"/>
      <c r="F64" s="54" t="s">
        <v>9</v>
      </c>
      <c r="G64" s="44" t="s">
        <v>10</v>
      </c>
      <c r="H64" s="257">
        <v>12346.65</v>
      </c>
      <c r="I64" s="257"/>
      <c r="J64" s="257"/>
      <c r="K64" s="56" t="s">
        <v>11</v>
      </c>
      <c r="L64" s="55"/>
      <c r="M64" s="55" t="s">
        <v>10</v>
      </c>
      <c r="N64" s="157">
        <v>29262</v>
      </c>
      <c r="Q64" s="35">
        <f>C64*H64/100</f>
        <v>29261.5605</v>
      </c>
    </row>
    <row r="65" spans="1:17" s="35" customFormat="1" ht="13.5" customHeight="1">
      <c r="A65" s="15">
        <v>14</v>
      </c>
      <c r="B65" s="11" t="s">
        <v>132</v>
      </c>
      <c r="C65" s="3"/>
      <c r="D65" s="15"/>
      <c r="E65" s="7"/>
      <c r="F65" s="8"/>
      <c r="G65" s="8"/>
      <c r="H65" s="16"/>
      <c r="I65" s="9"/>
      <c r="J65" s="5"/>
      <c r="K65" s="10"/>
      <c r="L65" s="5"/>
      <c r="M65" s="3"/>
      <c r="N65" s="2"/>
    </row>
    <row r="66" spans="1:17" s="35" customFormat="1" ht="13.5" customHeight="1">
      <c r="A66" s="11"/>
      <c r="B66" s="11"/>
      <c r="C66" s="3"/>
      <c r="D66" s="15"/>
      <c r="E66" s="7"/>
      <c r="F66" s="8"/>
      <c r="G66" s="8"/>
      <c r="H66" s="16"/>
      <c r="I66" s="9"/>
      <c r="J66" s="5"/>
      <c r="K66" s="10"/>
      <c r="L66" s="5"/>
      <c r="M66" s="3"/>
      <c r="N66" s="2"/>
    </row>
    <row r="67" spans="1:17" s="35" customFormat="1" ht="13.5" customHeight="1">
      <c r="A67" s="152"/>
      <c r="B67" s="6"/>
      <c r="C67" s="273">
        <v>1551</v>
      </c>
      <c r="D67" s="273"/>
      <c r="E67" s="273"/>
      <c r="F67" s="27" t="s">
        <v>9</v>
      </c>
      <c r="G67" s="25" t="s">
        <v>10</v>
      </c>
      <c r="H67" s="273">
        <v>12674.36</v>
      </c>
      <c r="I67" s="273"/>
      <c r="J67" s="273"/>
      <c r="K67" s="28" t="s">
        <v>11</v>
      </c>
      <c r="L67" s="29"/>
      <c r="M67" s="29" t="s">
        <v>10</v>
      </c>
      <c r="N67" s="33">
        <v>196579</v>
      </c>
      <c r="P67" s="35" t="e">
        <f t="shared" ref="P67" si="0">C67*E67*G67</f>
        <v>#VALUE!</v>
      </c>
      <c r="Q67" s="35">
        <f>C67*H67/100</f>
        <v>196579.3236</v>
      </c>
    </row>
    <row r="68" spans="1:17" s="35" customFormat="1" ht="13.5" customHeight="1">
      <c r="A68" s="57">
        <v>15</v>
      </c>
      <c r="B68" s="94" t="s">
        <v>255</v>
      </c>
      <c r="C68" s="79"/>
      <c r="D68" s="49"/>
      <c r="E68" s="85"/>
      <c r="F68" s="49"/>
      <c r="G68" s="49"/>
      <c r="H68" s="49"/>
      <c r="I68" s="49"/>
      <c r="J68" s="49"/>
      <c r="K68" s="86"/>
      <c r="L68" s="49"/>
      <c r="M68" s="57"/>
      <c r="N68" s="69"/>
      <c r="O68"/>
      <c r="Q68"/>
    </row>
    <row r="69" spans="1:17" s="35" customFormat="1" ht="13.5" customHeight="1">
      <c r="A69" s="57"/>
      <c r="B69" s="95" t="s">
        <v>256</v>
      </c>
      <c r="C69" s="79"/>
      <c r="D69" s="49"/>
      <c r="E69" s="85"/>
      <c r="F69" s="49"/>
      <c r="G69" s="49"/>
      <c r="H69" s="49"/>
      <c r="I69" s="49"/>
      <c r="J69" s="49"/>
      <c r="K69" s="86"/>
      <c r="L69" s="49"/>
      <c r="M69" s="57"/>
      <c r="N69" s="69"/>
    </row>
    <row r="70" spans="1:17" s="35" customFormat="1" ht="13.5" customHeight="1">
      <c r="A70" s="57"/>
      <c r="B70" s="94" t="s">
        <v>257</v>
      </c>
      <c r="C70" s="44"/>
      <c r="D70" s="49"/>
      <c r="E70" s="85"/>
      <c r="F70" s="49"/>
      <c r="G70" s="49"/>
      <c r="H70" s="49"/>
      <c r="I70" s="49"/>
      <c r="J70" s="49"/>
      <c r="K70" s="86"/>
      <c r="L70" s="49"/>
      <c r="M70" s="57"/>
      <c r="N70" s="69"/>
    </row>
    <row r="71" spans="1:17" s="35" customFormat="1" ht="13.5" customHeight="1">
      <c r="A71" s="57"/>
      <c r="B71" s="79" t="s">
        <v>258</v>
      </c>
      <c r="C71" s="44"/>
      <c r="D71" s="49"/>
      <c r="E71" s="85"/>
      <c r="F71" s="49"/>
      <c r="G71" s="49"/>
      <c r="H71" s="49"/>
      <c r="I71" s="49"/>
      <c r="J71" s="49"/>
      <c r="K71" s="66"/>
      <c r="L71" s="49"/>
      <c r="M71" s="57"/>
      <c r="N71" s="69"/>
    </row>
    <row r="72" spans="1:17" s="35" customFormat="1" ht="13.5" customHeight="1">
      <c r="A72" s="57"/>
      <c r="B72" s="13"/>
      <c r="C72" s="44"/>
      <c r="D72" s="49"/>
      <c r="E72" s="85"/>
      <c r="F72" s="49"/>
      <c r="G72" s="49"/>
      <c r="H72" s="49"/>
      <c r="I72" s="49"/>
      <c r="J72" s="49"/>
      <c r="K72" s="66"/>
      <c r="L72" s="49"/>
      <c r="M72" s="57"/>
      <c r="N72" s="69"/>
    </row>
    <row r="73" spans="1:17" s="35" customFormat="1" ht="14.1" customHeight="1">
      <c r="A73" s="57"/>
      <c r="B73" s="65"/>
      <c r="C73" s="257">
        <v>18</v>
      </c>
      <c r="D73" s="257"/>
      <c r="E73" s="257"/>
      <c r="F73" s="54" t="s">
        <v>9</v>
      </c>
      <c r="G73" s="44" t="s">
        <v>10</v>
      </c>
      <c r="H73" s="257">
        <v>228.9</v>
      </c>
      <c r="I73" s="257"/>
      <c r="J73" s="257"/>
      <c r="K73" s="56" t="s">
        <v>36</v>
      </c>
      <c r="L73" s="55"/>
      <c r="M73" s="55" t="s">
        <v>10</v>
      </c>
      <c r="N73" s="59">
        <v>4120</v>
      </c>
      <c r="Q73" s="35">
        <f>C73*H73</f>
        <v>4120.2</v>
      </c>
    </row>
    <row r="74" spans="1:17" s="35" customFormat="1" ht="14.1" customHeight="1">
      <c r="A74" s="57">
        <v>16</v>
      </c>
      <c r="B74" s="94" t="s">
        <v>259</v>
      </c>
      <c r="C74" s="64"/>
      <c r="D74" s="64"/>
      <c r="E74" s="64"/>
      <c r="F74" s="54"/>
      <c r="G74" s="44"/>
      <c r="H74" s="53"/>
      <c r="I74" s="53"/>
      <c r="J74" s="53"/>
      <c r="K74" s="56"/>
      <c r="L74" s="55"/>
      <c r="M74" s="55"/>
      <c r="N74" s="59"/>
    </row>
    <row r="75" spans="1:17" s="35" customFormat="1" ht="14.1" customHeight="1">
      <c r="A75" s="237"/>
      <c r="B75" s="95" t="s">
        <v>256</v>
      </c>
      <c r="C75" s="236"/>
      <c r="D75" s="236"/>
      <c r="E75" s="236"/>
      <c r="F75" s="54"/>
      <c r="G75" s="44"/>
      <c r="H75" s="235"/>
      <c r="I75" s="235"/>
      <c r="J75" s="235"/>
      <c r="K75" s="56"/>
      <c r="L75" s="55"/>
      <c r="M75" s="55"/>
      <c r="N75" s="157"/>
    </row>
    <row r="76" spans="1:17" s="35" customFormat="1" ht="14.1" customHeight="1">
      <c r="A76" s="237"/>
      <c r="B76" s="94" t="s">
        <v>257</v>
      </c>
      <c r="C76" s="236"/>
      <c r="D76" s="236"/>
      <c r="E76" s="236"/>
      <c r="F76" s="54"/>
      <c r="G76" s="44"/>
      <c r="H76" s="235"/>
      <c r="I76" s="235"/>
      <c r="J76" s="235"/>
      <c r="K76" s="56"/>
      <c r="L76" s="55"/>
      <c r="M76" s="55"/>
      <c r="N76" s="157"/>
    </row>
    <row r="77" spans="1:17" s="35" customFormat="1" ht="14.1" customHeight="1">
      <c r="A77" s="237"/>
      <c r="B77" s="79" t="s">
        <v>260</v>
      </c>
      <c r="C77" s="236"/>
      <c r="D77" s="236"/>
      <c r="E77" s="236"/>
      <c r="F77" s="54"/>
      <c r="G77" s="44"/>
      <c r="H77" s="235"/>
      <c r="I77" s="235"/>
      <c r="J77" s="235"/>
      <c r="K77" s="56"/>
      <c r="L77" s="55"/>
      <c r="M77" s="55"/>
      <c r="N77" s="157"/>
    </row>
    <row r="78" spans="1:17" s="35" customFormat="1" ht="14.1" customHeight="1">
      <c r="A78" s="237"/>
      <c r="B78" s="13"/>
      <c r="C78" s="236"/>
      <c r="D78" s="236"/>
      <c r="E78" s="236"/>
      <c r="F78" s="54"/>
      <c r="G78" s="44"/>
      <c r="H78" s="235"/>
      <c r="I78" s="235"/>
      <c r="J78" s="235"/>
      <c r="K78" s="56"/>
      <c r="L78" s="55"/>
      <c r="M78" s="55"/>
      <c r="N78" s="157"/>
    </row>
    <row r="79" spans="1:17" s="35" customFormat="1" ht="14.1" customHeight="1">
      <c r="A79" s="57"/>
      <c r="B79" s="11"/>
      <c r="C79" s="257">
        <v>24</v>
      </c>
      <c r="D79" s="257"/>
      <c r="E79" s="257"/>
      <c r="F79" s="54" t="s">
        <v>9</v>
      </c>
      <c r="G79" s="44" t="s">
        <v>10</v>
      </c>
      <c r="H79" s="257">
        <v>240.5</v>
      </c>
      <c r="I79" s="257"/>
      <c r="J79" s="257"/>
      <c r="K79" s="56" t="s">
        <v>36</v>
      </c>
      <c r="L79" s="55"/>
      <c r="M79" s="55" t="s">
        <v>10</v>
      </c>
      <c r="N79" s="59">
        <v>5772</v>
      </c>
      <c r="Q79" s="35">
        <f>C79*H79</f>
        <v>5772</v>
      </c>
    </row>
    <row r="80" spans="1:17" s="35" customFormat="1" ht="14.1" customHeight="1">
      <c r="A80" s="57"/>
      <c r="B80" s="11"/>
      <c r="C80" s="64"/>
      <c r="D80" s="64"/>
      <c r="E80" s="64"/>
      <c r="F80" s="54"/>
      <c r="G80" s="44"/>
      <c r="H80" s="53"/>
      <c r="I80" s="53"/>
      <c r="J80" s="53"/>
      <c r="K80" s="56"/>
      <c r="L80" s="55"/>
      <c r="M80" s="55"/>
      <c r="N80" s="59"/>
    </row>
    <row r="81" spans="1:17" s="35" customFormat="1" ht="14.1" customHeight="1">
      <c r="A81" s="124">
        <v>17</v>
      </c>
      <c r="B81" s="11" t="s">
        <v>154</v>
      </c>
      <c r="C81" s="123"/>
      <c r="D81" s="123"/>
      <c r="E81" s="123"/>
      <c r="F81" s="54"/>
      <c r="G81" s="44"/>
      <c r="H81" s="122"/>
      <c r="I81" s="122"/>
      <c r="J81" s="122"/>
      <c r="K81" s="56"/>
      <c r="L81" s="55"/>
      <c r="M81" s="55"/>
      <c r="N81" s="59"/>
    </row>
    <row r="82" spans="1:17" s="35" customFormat="1" ht="14.1" customHeight="1">
      <c r="A82" s="124"/>
      <c r="B82" s="11" t="s">
        <v>155</v>
      </c>
      <c r="C82" s="123"/>
      <c r="D82" s="123"/>
      <c r="E82" s="123"/>
      <c r="F82" s="54"/>
      <c r="G82" s="44"/>
      <c r="H82" s="122"/>
      <c r="I82" s="122"/>
      <c r="J82" s="122"/>
      <c r="K82" s="56"/>
      <c r="L82" s="55"/>
      <c r="M82" s="55"/>
      <c r="N82" s="59"/>
    </row>
    <row r="83" spans="1:17" s="35" customFormat="1" ht="14.1" customHeight="1">
      <c r="A83" s="124"/>
      <c r="B83" s="11" t="s">
        <v>169</v>
      </c>
      <c r="C83" s="123"/>
      <c r="D83" s="123"/>
      <c r="E83" s="123"/>
      <c r="F83" s="54"/>
      <c r="G83" s="44"/>
      <c r="H83" s="122"/>
      <c r="I83" s="122"/>
      <c r="J83" s="83"/>
      <c r="K83" s="56"/>
      <c r="L83" s="55"/>
      <c r="M83" s="55"/>
      <c r="N83" s="59"/>
    </row>
    <row r="84" spans="1:17" s="35" customFormat="1" ht="14.1" customHeight="1">
      <c r="A84" s="124"/>
      <c r="B84" s="11"/>
      <c r="C84" s="123"/>
      <c r="D84" s="123"/>
      <c r="E84" s="123"/>
      <c r="F84" s="54"/>
      <c r="G84" s="44"/>
      <c r="H84" s="122"/>
      <c r="I84" s="122"/>
      <c r="J84" s="83"/>
      <c r="K84" s="56"/>
      <c r="L84" s="55"/>
      <c r="M84" s="55"/>
      <c r="N84" s="59"/>
    </row>
    <row r="85" spans="1:17" s="35" customFormat="1" ht="14.1" customHeight="1">
      <c r="A85" s="124"/>
      <c r="B85" s="11"/>
      <c r="C85" s="257">
        <v>28</v>
      </c>
      <c r="D85" s="257"/>
      <c r="E85" s="257"/>
      <c r="F85" s="54" t="s">
        <v>9</v>
      </c>
      <c r="G85" s="44" t="s">
        <v>10</v>
      </c>
      <c r="H85" s="255">
        <v>180.5</v>
      </c>
      <c r="I85" s="255"/>
      <c r="J85" s="255"/>
      <c r="K85" s="56" t="s">
        <v>41</v>
      </c>
      <c r="L85" s="55"/>
      <c r="M85" s="55" t="s">
        <v>10</v>
      </c>
      <c r="N85" s="59">
        <v>5054</v>
      </c>
      <c r="Q85" s="35">
        <f>C85*H85</f>
        <v>5054</v>
      </c>
    </row>
    <row r="86" spans="1:17" s="35" customFormat="1" ht="14.1" customHeight="1">
      <c r="A86" s="214">
        <v>18</v>
      </c>
      <c r="B86" s="69" t="s">
        <v>261</v>
      </c>
      <c r="C86" s="213"/>
      <c r="D86" s="213"/>
      <c r="E86" s="213"/>
      <c r="F86" s="54"/>
      <c r="G86" s="44"/>
      <c r="H86" s="213"/>
      <c r="I86" s="213"/>
      <c r="J86" s="215"/>
      <c r="K86" s="56"/>
      <c r="L86" s="55"/>
      <c r="M86" s="55"/>
      <c r="N86" s="157"/>
    </row>
    <row r="87" spans="1:17" s="35" customFormat="1" ht="14.1" customHeight="1">
      <c r="A87" s="214"/>
      <c r="B87" s="69" t="s">
        <v>262</v>
      </c>
      <c r="C87" s="213"/>
      <c r="D87" s="213"/>
      <c r="E87" s="213"/>
      <c r="F87" s="54"/>
      <c r="G87" s="44"/>
      <c r="H87" s="213"/>
      <c r="I87" s="213"/>
      <c r="J87" s="215"/>
      <c r="K87" s="56"/>
      <c r="L87" s="55"/>
      <c r="M87" s="55"/>
      <c r="N87" s="157"/>
    </row>
    <row r="88" spans="1:17" s="35" customFormat="1" ht="14.1" customHeight="1">
      <c r="A88" s="214"/>
      <c r="C88" s="213"/>
      <c r="D88" s="213"/>
      <c r="E88" s="213"/>
      <c r="F88" s="54"/>
      <c r="G88" s="44"/>
      <c r="H88" s="213"/>
      <c r="I88" s="213"/>
      <c r="J88" s="215"/>
      <c r="K88" s="56"/>
      <c r="L88" s="55"/>
      <c r="M88" s="55"/>
      <c r="N88" s="157"/>
    </row>
    <row r="89" spans="1:17" s="35" customFormat="1" ht="14.1" customHeight="1">
      <c r="A89" s="216"/>
      <c r="B89" s="69"/>
      <c r="C89" s="255">
        <v>18</v>
      </c>
      <c r="D89" s="255"/>
      <c r="E89" s="255"/>
      <c r="F89" s="54" t="s">
        <v>9</v>
      </c>
      <c r="G89" s="44" t="s">
        <v>10</v>
      </c>
      <c r="H89" s="255">
        <v>726.72</v>
      </c>
      <c r="I89" s="255"/>
      <c r="J89" s="215"/>
      <c r="K89" s="56" t="s">
        <v>41</v>
      </c>
      <c r="L89" s="55"/>
      <c r="M89" s="55" t="s">
        <v>10</v>
      </c>
      <c r="N89" s="157">
        <v>13081</v>
      </c>
      <c r="Q89" s="35">
        <f>C89*H89</f>
        <v>13080.960000000001</v>
      </c>
    </row>
    <row r="90" spans="1:17" s="35" customFormat="1" ht="14.1" customHeight="1">
      <c r="A90" s="18">
        <v>19</v>
      </c>
      <c r="B90" s="34" t="s">
        <v>263</v>
      </c>
      <c r="C90" s="34"/>
      <c r="D90" s="32"/>
      <c r="E90" s="85"/>
      <c r="F90" s="49"/>
      <c r="G90" s="49"/>
      <c r="H90" s="49"/>
      <c r="I90" s="49"/>
      <c r="J90" s="53"/>
      <c r="K90" s="56"/>
      <c r="L90" s="55"/>
      <c r="M90" s="55"/>
      <c r="N90" s="59"/>
      <c r="P90" s="35">
        <f t="shared" ref="P90:P97" si="1">C90*E90*G90</f>
        <v>0</v>
      </c>
    </row>
    <row r="91" spans="1:17" s="35" customFormat="1" ht="14.1" customHeight="1">
      <c r="A91" s="34"/>
      <c r="B91" s="34" t="s">
        <v>264</v>
      </c>
      <c r="C91" s="44"/>
      <c r="D91" s="49"/>
      <c r="E91" s="85"/>
      <c r="F91" s="49"/>
      <c r="G91" s="49"/>
      <c r="H91" s="49"/>
      <c r="I91" s="49"/>
      <c r="J91" s="53"/>
      <c r="K91" s="56"/>
      <c r="L91" s="55"/>
      <c r="M91" s="55"/>
      <c r="N91" s="59"/>
      <c r="P91" s="35">
        <f t="shared" si="1"/>
        <v>0</v>
      </c>
    </row>
    <row r="92" spans="1:17" s="35" customFormat="1" ht="14.1" customHeight="1">
      <c r="A92" s="34"/>
      <c r="B92" s="34" t="s">
        <v>265</v>
      </c>
      <c r="C92" s="44"/>
      <c r="D92" s="49"/>
      <c r="E92" s="47"/>
      <c r="F92" s="56"/>
      <c r="G92" s="56"/>
      <c r="H92" s="49"/>
      <c r="I92" s="49"/>
      <c r="J92" s="53"/>
      <c r="K92" s="56"/>
      <c r="L92" s="55"/>
      <c r="M92" s="55"/>
      <c r="N92" s="59"/>
      <c r="P92" s="35">
        <f t="shared" si="1"/>
        <v>0</v>
      </c>
    </row>
    <row r="93" spans="1:17" s="35" customFormat="1" ht="14.1" customHeight="1">
      <c r="A93" s="12"/>
      <c r="B93" s="12" t="s">
        <v>40</v>
      </c>
      <c r="C93" s="44"/>
      <c r="D93" s="49"/>
      <c r="E93" s="47"/>
      <c r="F93" s="56"/>
      <c r="G93" s="56"/>
      <c r="H93" s="49"/>
      <c r="I93" s="49"/>
      <c r="J93" s="53"/>
      <c r="K93" s="56"/>
      <c r="L93" s="55"/>
      <c r="M93" s="55"/>
      <c r="N93" s="59"/>
      <c r="P93" s="35">
        <f t="shared" si="1"/>
        <v>0</v>
      </c>
    </row>
    <row r="94" spans="1:17" s="35" customFormat="1" ht="14.1" customHeight="1">
      <c r="A94" s="57"/>
      <c r="B94" s="65"/>
      <c r="C94" s="64"/>
      <c r="D94" s="64"/>
      <c r="E94" s="64"/>
      <c r="F94" s="54"/>
      <c r="G94" s="44"/>
      <c r="H94" s="53"/>
      <c r="I94" s="53"/>
      <c r="J94" s="53"/>
      <c r="K94" s="56"/>
      <c r="L94" s="55"/>
      <c r="M94" s="55"/>
      <c r="N94" s="59"/>
      <c r="P94" s="35">
        <f t="shared" si="1"/>
        <v>0</v>
      </c>
    </row>
    <row r="95" spans="1:17" s="35" customFormat="1" ht="14.1" customHeight="1">
      <c r="A95" s="57"/>
      <c r="B95" s="65"/>
      <c r="C95" s="257">
        <v>40</v>
      </c>
      <c r="D95" s="257"/>
      <c r="E95" s="257"/>
      <c r="F95" s="54" t="s">
        <v>9</v>
      </c>
      <c r="G95" s="44" t="s">
        <v>10</v>
      </c>
      <c r="H95" s="257">
        <v>902.93</v>
      </c>
      <c r="I95" s="257"/>
      <c r="J95" s="257"/>
      <c r="K95" s="56" t="s">
        <v>41</v>
      </c>
      <c r="L95" s="55"/>
      <c r="M95" s="55" t="s">
        <v>10</v>
      </c>
      <c r="N95" s="59">
        <v>36117</v>
      </c>
      <c r="P95" s="35" t="e">
        <f t="shared" si="1"/>
        <v>#VALUE!</v>
      </c>
      <c r="Q95" s="35">
        <f>C95*H95</f>
        <v>36117.199999999997</v>
      </c>
    </row>
    <row r="96" spans="1:17" s="35" customFormat="1" ht="14.1" customHeight="1">
      <c r="A96" s="127">
        <v>20</v>
      </c>
      <c r="B96" s="63" t="s">
        <v>170</v>
      </c>
      <c r="C96" s="126"/>
      <c r="D96" s="126"/>
      <c r="E96" s="126"/>
      <c r="F96" s="54"/>
      <c r="G96" s="44"/>
      <c r="H96" s="125"/>
      <c r="I96" s="125"/>
      <c r="J96" s="125"/>
      <c r="K96" s="56"/>
      <c r="L96" s="55"/>
      <c r="M96" s="55"/>
      <c r="N96" s="59"/>
      <c r="O96" s="24"/>
      <c r="P96" s="35">
        <f t="shared" si="1"/>
        <v>0</v>
      </c>
    </row>
    <row r="97" spans="1:17" s="35" customFormat="1" ht="14.1" customHeight="1">
      <c r="A97" s="127"/>
      <c r="B97" s="65"/>
      <c r="C97" s="126"/>
      <c r="D97" s="126"/>
      <c r="E97" s="126"/>
      <c r="F97" s="54"/>
      <c r="G97" s="44"/>
      <c r="H97" s="125"/>
      <c r="I97" s="125"/>
      <c r="J97" s="125"/>
      <c r="K97" s="56"/>
      <c r="L97" s="55"/>
      <c r="M97" s="55"/>
      <c r="N97" s="59"/>
      <c r="O97" s="24"/>
      <c r="P97" s="35">
        <f t="shared" si="1"/>
        <v>0</v>
      </c>
    </row>
    <row r="98" spans="1:17" s="35" customFormat="1" ht="14.1" customHeight="1">
      <c r="A98" s="127"/>
      <c r="B98" s="44"/>
      <c r="C98" s="255">
        <v>4462</v>
      </c>
      <c r="D98" s="255"/>
      <c r="E98" s="255"/>
      <c r="F98" s="54" t="s">
        <v>9</v>
      </c>
      <c r="G98" s="44" t="s">
        <v>10</v>
      </c>
      <c r="H98" s="255">
        <v>2206.6</v>
      </c>
      <c r="I98" s="255"/>
      <c r="J98" s="125"/>
      <c r="K98" s="56" t="s">
        <v>28</v>
      </c>
      <c r="L98" s="55"/>
      <c r="M98" s="55" t="s">
        <v>10</v>
      </c>
      <c r="N98" s="59">
        <v>98458</v>
      </c>
      <c r="P98" s="35" t="e">
        <f t="shared" ref="P98:P103" si="2">C98*E98*G98</f>
        <v>#VALUE!</v>
      </c>
      <c r="Q98" s="35">
        <f>C98*H98/100</f>
        <v>98458.491999999998</v>
      </c>
    </row>
    <row r="99" spans="1:17" s="35" customFormat="1" ht="14.1" customHeight="1">
      <c r="A99" s="132">
        <v>21</v>
      </c>
      <c r="B99" s="11" t="s">
        <v>266</v>
      </c>
      <c r="C99" s="44"/>
      <c r="D99" s="49"/>
      <c r="E99" s="85"/>
      <c r="F99" s="49"/>
      <c r="G99" s="49"/>
      <c r="H99" s="49"/>
      <c r="I99" s="49"/>
      <c r="J99" s="48"/>
      <c r="K99" s="56"/>
      <c r="L99" s="55"/>
      <c r="M99" s="59"/>
      <c r="N99" s="69"/>
      <c r="P99" s="35">
        <f t="shared" si="2"/>
        <v>0</v>
      </c>
    </row>
    <row r="100" spans="1:17" s="35" customFormat="1" ht="14.1" customHeight="1">
      <c r="A100" s="132"/>
      <c r="B100" s="11"/>
      <c r="C100" s="131"/>
      <c r="D100" s="131"/>
      <c r="E100" s="131"/>
      <c r="F100" s="54"/>
      <c r="G100" s="44"/>
      <c r="H100" s="129"/>
      <c r="I100" s="129"/>
      <c r="J100" s="129"/>
      <c r="K100" s="56"/>
      <c r="L100" s="55"/>
      <c r="M100" s="59"/>
      <c r="N100" s="69"/>
      <c r="P100" s="35">
        <f t="shared" si="2"/>
        <v>0</v>
      </c>
    </row>
    <row r="101" spans="1:17" s="35" customFormat="1" ht="14.1" customHeight="1">
      <c r="A101" s="130"/>
      <c r="B101" s="11"/>
      <c r="C101" s="257">
        <v>4462</v>
      </c>
      <c r="D101" s="257"/>
      <c r="E101" s="257"/>
      <c r="F101" s="54" t="s">
        <v>9</v>
      </c>
      <c r="G101" s="44" t="s">
        <v>10</v>
      </c>
      <c r="H101" s="257">
        <v>2197.52</v>
      </c>
      <c r="I101" s="257"/>
      <c r="J101" s="257"/>
      <c r="K101" s="56" t="s">
        <v>28</v>
      </c>
      <c r="L101" s="55"/>
      <c r="M101" s="35" t="s">
        <v>10</v>
      </c>
      <c r="N101" s="151">
        <v>98053</v>
      </c>
      <c r="P101" s="35" t="e">
        <f t="shared" si="2"/>
        <v>#VALUE!</v>
      </c>
      <c r="Q101" s="35">
        <f>C101*H101/100</f>
        <v>98053.342400000009</v>
      </c>
    </row>
    <row r="102" spans="1:17" s="35" customFormat="1" ht="14.1" customHeight="1">
      <c r="A102" s="132">
        <v>22</v>
      </c>
      <c r="B102" s="11" t="s">
        <v>267</v>
      </c>
      <c r="C102" s="44"/>
      <c r="D102" s="49"/>
      <c r="E102" s="85"/>
      <c r="F102" s="49"/>
      <c r="G102" s="49"/>
      <c r="H102" s="49"/>
      <c r="I102" s="49"/>
      <c r="J102" s="48"/>
      <c r="K102" s="56"/>
      <c r="L102" s="55"/>
      <c r="M102" s="59"/>
      <c r="N102" s="108"/>
      <c r="P102" s="35">
        <f t="shared" si="2"/>
        <v>0</v>
      </c>
    </row>
    <row r="103" spans="1:17" s="35" customFormat="1" ht="14.1" customHeight="1">
      <c r="A103" s="130"/>
      <c r="B103" s="11"/>
      <c r="C103" s="131"/>
      <c r="D103" s="131"/>
      <c r="E103" s="131"/>
      <c r="F103" s="54"/>
      <c r="G103" s="44"/>
      <c r="H103" s="129"/>
      <c r="I103" s="129"/>
      <c r="J103" s="129"/>
      <c r="K103" s="56"/>
      <c r="L103" s="55"/>
      <c r="M103" s="55"/>
      <c r="N103" s="108"/>
      <c r="P103" s="35">
        <f t="shared" si="2"/>
        <v>0</v>
      </c>
    </row>
    <row r="104" spans="1:17" s="35" customFormat="1" ht="14.1" customHeight="1">
      <c r="A104" s="130"/>
      <c r="B104" s="44"/>
      <c r="C104" s="257">
        <v>507</v>
      </c>
      <c r="D104" s="257"/>
      <c r="E104" s="257"/>
      <c r="F104" s="54" t="s">
        <v>9</v>
      </c>
      <c r="G104" s="44" t="s">
        <v>10</v>
      </c>
      <c r="H104" s="257">
        <v>3015.76</v>
      </c>
      <c r="I104" s="257"/>
      <c r="J104" s="257"/>
      <c r="K104" s="56" t="s">
        <v>28</v>
      </c>
      <c r="L104" s="55"/>
      <c r="M104" s="55" t="s">
        <v>10</v>
      </c>
      <c r="N104" s="108">
        <v>15290</v>
      </c>
      <c r="P104" s="35" t="e">
        <f t="shared" ref="P104" si="3">C104*E104*G104</f>
        <v>#VALUE!</v>
      </c>
      <c r="Q104" s="35">
        <f>C104*H104/100</f>
        <v>15289.903200000001</v>
      </c>
    </row>
    <row r="105" spans="1:17" s="35" customFormat="1" ht="14.1" customHeight="1">
      <c r="A105" s="18">
        <v>23</v>
      </c>
      <c r="B105" s="49" t="s">
        <v>138</v>
      </c>
      <c r="C105" s="49"/>
      <c r="D105" s="49"/>
      <c r="E105" s="130"/>
      <c r="F105" s="130"/>
      <c r="G105" s="66"/>
      <c r="H105" s="49"/>
      <c r="I105" s="49"/>
      <c r="J105" s="49"/>
      <c r="K105" s="66"/>
      <c r="L105" s="49"/>
      <c r="M105" s="49"/>
      <c r="N105" s="44"/>
    </row>
    <row r="106" spans="1:17" s="35" customFormat="1" ht="14.1" customHeight="1">
      <c r="A106" s="18"/>
      <c r="B106" s="11"/>
      <c r="C106" s="34"/>
      <c r="D106" s="32"/>
      <c r="E106" s="85"/>
      <c r="F106" s="49"/>
      <c r="G106" s="49"/>
      <c r="H106" s="49"/>
      <c r="I106" s="49"/>
      <c r="J106" s="49"/>
      <c r="K106" s="86"/>
      <c r="L106" s="49"/>
      <c r="M106" s="128"/>
      <c r="N106" s="44"/>
    </row>
    <row r="107" spans="1:17" s="35" customFormat="1" ht="14.1" customHeight="1">
      <c r="A107" s="18"/>
      <c r="B107" s="44"/>
      <c r="C107" s="255">
        <v>1373</v>
      </c>
      <c r="D107" s="255"/>
      <c r="E107" s="255"/>
      <c r="F107" s="54" t="s">
        <v>9</v>
      </c>
      <c r="G107" s="44" t="s">
        <v>10</v>
      </c>
      <c r="H107" s="255">
        <v>1287.44</v>
      </c>
      <c r="I107" s="255"/>
      <c r="J107" s="129"/>
      <c r="K107" s="56" t="s">
        <v>28</v>
      </c>
      <c r="L107" s="55"/>
      <c r="M107" s="55" t="s">
        <v>10</v>
      </c>
      <c r="N107" s="59">
        <v>17677</v>
      </c>
      <c r="Q107" s="35">
        <f>C107*H107/100</f>
        <v>17676.551200000002</v>
      </c>
    </row>
    <row r="108" spans="1:17" s="35" customFormat="1" ht="14.1" customHeight="1">
      <c r="A108" s="18"/>
      <c r="B108" s="44"/>
      <c r="C108" s="227"/>
      <c r="D108" s="227"/>
      <c r="E108" s="227"/>
      <c r="F108" s="54"/>
      <c r="G108" s="44"/>
      <c r="H108" s="227"/>
      <c r="I108" s="227"/>
      <c r="J108" s="226"/>
      <c r="K108" s="56"/>
      <c r="L108" s="55"/>
      <c r="M108" s="55"/>
      <c r="N108" s="157"/>
    </row>
    <row r="109" spans="1:17" s="35" customFormat="1" ht="14.1" customHeight="1">
      <c r="A109" s="18"/>
      <c r="B109" s="44"/>
      <c r="C109" s="254"/>
      <c r="D109" s="254"/>
      <c r="E109" s="254"/>
      <c r="F109" s="54"/>
      <c r="G109" s="44"/>
      <c r="H109" s="254"/>
      <c r="I109" s="254"/>
      <c r="J109" s="253"/>
      <c r="K109" s="56"/>
      <c r="L109" s="55"/>
      <c r="M109" s="55"/>
      <c r="N109" s="157"/>
    </row>
    <row r="110" spans="1:17" s="35" customFormat="1" ht="14.1" customHeight="1">
      <c r="A110" s="18"/>
      <c r="B110" s="44"/>
      <c r="C110" s="254"/>
      <c r="D110" s="254"/>
      <c r="E110" s="254"/>
      <c r="F110" s="54"/>
      <c r="G110" s="44"/>
      <c r="H110" s="254"/>
      <c r="I110" s="254"/>
      <c r="J110" s="253"/>
      <c r="K110" s="56"/>
      <c r="L110" s="55"/>
      <c r="M110" s="55"/>
      <c r="N110" s="157"/>
    </row>
    <row r="111" spans="1:17" s="35" customFormat="1" ht="14.1" customHeight="1">
      <c r="A111" s="18"/>
      <c r="B111" s="44"/>
      <c r="C111" s="254"/>
      <c r="D111" s="254"/>
      <c r="E111" s="254"/>
      <c r="F111" s="54"/>
      <c r="G111" s="44"/>
      <c r="H111" s="254"/>
      <c r="I111" s="254"/>
      <c r="J111" s="253"/>
      <c r="K111" s="56"/>
      <c r="L111" s="55"/>
      <c r="M111" s="55"/>
      <c r="N111" s="157"/>
    </row>
    <row r="112" spans="1:17" s="35" customFormat="1" ht="14.1" customHeight="1">
      <c r="A112" s="155">
        <v>24</v>
      </c>
      <c r="B112" s="49" t="s">
        <v>44</v>
      </c>
      <c r="C112" s="150"/>
      <c r="D112" s="150"/>
      <c r="E112" s="150"/>
      <c r="F112" s="54"/>
      <c r="G112" s="44"/>
      <c r="H112" s="149"/>
      <c r="I112" s="149"/>
      <c r="J112" s="149"/>
      <c r="K112" s="56"/>
      <c r="L112" s="55"/>
      <c r="M112" s="55"/>
      <c r="N112" s="151"/>
      <c r="P112" s="35">
        <f>C112*E112*G112</f>
        <v>0</v>
      </c>
    </row>
    <row r="113" spans="1:17" s="35" customFormat="1" ht="14.1" customHeight="1">
      <c r="A113" s="49"/>
      <c r="B113" s="11" t="s">
        <v>135</v>
      </c>
      <c r="C113" s="150"/>
      <c r="D113" s="150"/>
      <c r="E113" s="150"/>
      <c r="F113" s="54"/>
      <c r="G113" s="44"/>
      <c r="H113" s="149"/>
      <c r="I113" s="149"/>
      <c r="J113" s="149"/>
      <c r="K113" s="56"/>
      <c r="L113" s="55"/>
      <c r="M113" s="55"/>
      <c r="N113" s="151"/>
      <c r="P113" s="35">
        <f>C113*E113*G113</f>
        <v>0</v>
      </c>
    </row>
    <row r="114" spans="1:17" s="35" customFormat="1" ht="14.1" customHeight="1">
      <c r="A114" s="218" t="s">
        <v>208</v>
      </c>
      <c r="B114" s="13" t="s">
        <v>268</v>
      </c>
      <c r="C114" s="153"/>
      <c r="D114" s="153"/>
      <c r="E114" s="153"/>
      <c r="F114" s="54"/>
      <c r="G114" s="44"/>
      <c r="H114" s="154"/>
      <c r="I114" s="154"/>
      <c r="J114" s="154"/>
      <c r="K114" s="56"/>
      <c r="L114" s="55"/>
      <c r="M114" s="55"/>
      <c r="N114" s="157"/>
    </row>
    <row r="115" spans="1:17" s="35" customFormat="1" ht="14.1" customHeight="1">
      <c r="A115" s="252"/>
      <c r="B115" s="13"/>
      <c r="C115" s="251"/>
      <c r="D115" s="251"/>
      <c r="E115" s="251"/>
      <c r="F115" s="54"/>
      <c r="G115" s="44"/>
      <c r="H115" s="250"/>
      <c r="I115" s="250"/>
      <c r="J115" s="250"/>
      <c r="K115" s="56"/>
      <c r="L115" s="55"/>
      <c r="M115" s="55"/>
      <c r="N115" s="157"/>
    </row>
    <row r="116" spans="1:17" s="35" customFormat="1" ht="14.1" customHeight="1">
      <c r="A116" s="156"/>
      <c r="B116" s="26"/>
      <c r="C116" s="273">
        <v>1372</v>
      </c>
      <c r="D116" s="273"/>
      <c r="E116" s="273"/>
      <c r="F116" s="27" t="s">
        <v>9</v>
      </c>
      <c r="G116" s="25" t="s">
        <v>10</v>
      </c>
      <c r="H116" s="273">
        <v>2548.29</v>
      </c>
      <c r="I116" s="273"/>
      <c r="J116" s="273"/>
      <c r="K116" s="28" t="s">
        <v>28</v>
      </c>
      <c r="L116" s="29"/>
      <c r="M116" s="29" t="s">
        <v>10</v>
      </c>
      <c r="N116" s="33">
        <v>34963</v>
      </c>
      <c r="Q116" s="35">
        <f>C116*H116/100</f>
        <v>34962.538800000002</v>
      </c>
    </row>
    <row r="117" spans="1:17" s="35" customFormat="1" ht="14.1" customHeight="1">
      <c r="A117" s="218" t="s">
        <v>209</v>
      </c>
      <c r="B117" s="13" t="s">
        <v>176</v>
      </c>
      <c r="C117" s="215"/>
      <c r="D117" s="215"/>
      <c r="E117" s="215"/>
      <c r="F117" s="54"/>
      <c r="G117" s="44"/>
      <c r="H117" s="213"/>
      <c r="I117" s="213"/>
      <c r="J117" s="213"/>
      <c r="K117" s="56"/>
      <c r="L117" s="55"/>
      <c r="M117" s="55"/>
      <c r="N117" s="157"/>
    </row>
    <row r="118" spans="1:17" s="35" customFormat="1" ht="14.1" customHeight="1">
      <c r="A118" s="218"/>
      <c r="B118" s="30"/>
      <c r="C118" s="30"/>
      <c r="D118" s="30"/>
      <c r="E118" s="31"/>
      <c r="F118" s="30"/>
      <c r="G118" s="30"/>
      <c r="H118" s="30"/>
      <c r="I118" s="30"/>
      <c r="J118" s="30"/>
      <c r="K118" s="28"/>
      <c r="L118" s="30"/>
      <c r="M118" s="29"/>
      <c r="N118" s="33"/>
    </row>
    <row r="119" spans="1:17" s="35" customFormat="1" ht="14.1" customHeight="1">
      <c r="A119" s="218"/>
      <c r="B119" s="26"/>
      <c r="C119" s="273">
        <v>928</v>
      </c>
      <c r="D119" s="273"/>
      <c r="E119" s="273"/>
      <c r="F119" s="27" t="s">
        <v>9</v>
      </c>
      <c r="G119" s="25" t="s">
        <v>10</v>
      </c>
      <c r="H119" s="273">
        <v>3275.5</v>
      </c>
      <c r="I119" s="273"/>
      <c r="J119" s="273"/>
      <c r="K119" s="28" t="s">
        <v>28</v>
      </c>
      <c r="L119" s="29"/>
      <c r="M119" s="29" t="s">
        <v>10</v>
      </c>
      <c r="N119" s="33">
        <v>30397</v>
      </c>
      <c r="Q119" s="35">
        <f>C119*H119/100</f>
        <v>30396.639999999999</v>
      </c>
    </row>
    <row r="120" spans="1:17" s="35" customFormat="1" ht="14.1" customHeight="1">
      <c r="A120" s="132">
        <v>25</v>
      </c>
      <c r="B120" s="63" t="s">
        <v>101</v>
      </c>
      <c r="C120" s="131"/>
      <c r="D120" s="131"/>
      <c r="E120" s="131"/>
      <c r="F120" s="54"/>
      <c r="G120" s="44"/>
      <c r="H120" s="129"/>
      <c r="I120" s="129"/>
    </row>
    <row r="121" spans="1:17" s="35" customFormat="1" ht="14.1" customHeight="1"/>
    <row r="122" spans="1:17" s="35" customFormat="1" ht="14.1" customHeight="1">
      <c r="C122" s="255">
        <v>64</v>
      </c>
      <c r="D122" s="255"/>
      <c r="E122" s="255"/>
      <c r="F122" s="54" t="s">
        <v>9</v>
      </c>
      <c r="G122" s="44" t="s">
        <v>10</v>
      </c>
      <c r="H122" s="255">
        <v>58.11</v>
      </c>
      <c r="I122" s="255"/>
      <c r="J122" s="129"/>
      <c r="K122" s="56" t="s">
        <v>41</v>
      </c>
      <c r="L122" s="55"/>
      <c r="M122" s="55" t="s">
        <v>10</v>
      </c>
      <c r="N122" s="59">
        <v>3719</v>
      </c>
      <c r="Q122" s="35">
        <f>C122*H122</f>
        <v>3719.04</v>
      </c>
    </row>
    <row r="123" spans="1:17" s="35" customFormat="1" ht="14.1" customHeight="1">
      <c r="A123" s="231">
        <v>26</v>
      </c>
      <c r="B123" s="232" t="s">
        <v>218</v>
      </c>
      <c r="C123" s="213"/>
      <c r="D123" s="213"/>
      <c r="E123" s="213"/>
      <c r="F123" s="54"/>
      <c r="G123" s="44"/>
      <c r="H123" s="213"/>
      <c r="I123" s="213"/>
      <c r="J123" s="215"/>
      <c r="K123" s="56"/>
      <c r="L123" s="55"/>
      <c r="M123" s="55"/>
      <c r="N123" s="157"/>
    </row>
    <row r="124" spans="1:17" s="35" customFormat="1" ht="14.1" customHeight="1">
      <c r="C124" s="213"/>
      <c r="D124" s="213"/>
      <c r="E124" s="213"/>
      <c r="F124" s="54"/>
      <c r="G124" s="44"/>
      <c r="H124" s="213"/>
      <c r="I124" s="213"/>
      <c r="J124" s="215"/>
      <c r="K124" s="56"/>
      <c r="L124" s="55"/>
      <c r="M124" s="55"/>
      <c r="N124" s="157"/>
    </row>
    <row r="125" spans="1:17" s="35" customFormat="1" ht="14.1" customHeight="1">
      <c r="C125" s="257">
        <v>1201</v>
      </c>
      <c r="D125" s="257"/>
      <c r="E125" s="257"/>
      <c r="F125" s="54" t="s">
        <v>9</v>
      </c>
      <c r="G125" s="44" t="s">
        <v>10</v>
      </c>
      <c r="H125" s="257">
        <v>2117.5</v>
      </c>
      <c r="I125" s="257"/>
      <c r="J125" s="257"/>
      <c r="K125" s="56" t="s">
        <v>16</v>
      </c>
      <c r="L125" s="55"/>
      <c r="M125" s="55" t="s">
        <v>10</v>
      </c>
      <c r="N125" s="157">
        <v>2543</v>
      </c>
      <c r="Q125" s="35">
        <f>C125*H125/1000</f>
        <v>2543.1174999999998</v>
      </c>
    </row>
    <row r="126" spans="1:17" s="35" customFormat="1" ht="14.1" customHeight="1">
      <c r="A126" s="36">
        <v>27</v>
      </c>
      <c r="B126" s="232" t="s">
        <v>219</v>
      </c>
      <c r="C126" s="213"/>
      <c r="D126" s="213"/>
      <c r="E126" s="213"/>
      <c r="F126" s="54"/>
      <c r="G126" s="44"/>
      <c r="H126" s="213"/>
      <c r="I126" s="213"/>
      <c r="J126" s="215"/>
      <c r="K126" s="56"/>
      <c r="L126" s="55"/>
      <c r="M126" s="55"/>
      <c r="N126" s="157"/>
    </row>
    <row r="127" spans="1:17" s="35" customFormat="1" ht="14.1" customHeight="1">
      <c r="B127" s="232" t="s">
        <v>220</v>
      </c>
      <c r="C127" s="213"/>
      <c r="D127" s="213"/>
      <c r="E127" s="213"/>
      <c r="F127" s="54"/>
      <c r="G127" s="44"/>
      <c r="H127" s="213"/>
      <c r="I127" s="213"/>
      <c r="J127" s="215"/>
      <c r="K127" s="56"/>
      <c r="L127" s="55"/>
      <c r="M127" s="55"/>
      <c r="N127" s="157"/>
    </row>
    <row r="128" spans="1:17" s="35" customFormat="1" ht="14.1" customHeight="1">
      <c r="B128" s="232"/>
      <c r="C128" s="213"/>
      <c r="D128" s="213"/>
      <c r="E128" s="213"/>
      <c r="F128" s="54"/>
      <c r="G128" s="44"/>
      <c r="H128" s="213"/>
      <c r="I128" s="213"/>
      <c r="J128" s="215"/>
      <c r="K128" s="56"/>
      <c r="L128" s="55"/>
      <c r="M128" s="55"/>
      <c r="N128" s="157"/>
    </row>
    <row r="129" spans="1:17" s="35" customFormat="1" ht="14.1" customHeight="1">
      <c r="C129" s="257">
        <v>1201</v>
      </c>
      <c r="D129" s="257"/>
      <c r="E129" s="257"/>
      <c r="F129" s="54" t="s">
        <v>9</v>
      </c>
      <c r="G129" s="44" t="s">
        <v>10</v>
      </c>
      <c r="H129" s="257">
        <v>187.55</v>
      </c>
      <c r="I129" s="257"/>
      <c r="J129" s="257"/>
      <c r="K129" s="56" t="s">
        <v>16</v>
      </c>
      <c r="L129" s="55"/>
      <c r="M129" s="55" t="s">
        <v>10</v>
      </c>
      <c r="N129" s="157">
        <v>225</v>
      </c>
      <c r="Q129" s="35">
        <f>C129*H129/1000</f>
        <v>225.24755000000002</v>
      </c>
    </row>
    <row r="130" spans="1:17" s="35" customFormat="1" ht="14.1" customHeight="1">
      <c r="A130" s="57">
        <v>28</v>
      </c>
      <c r="B130" s="217" t="s">
        <v>269</v>
      </c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69"/>
      <c r="O130" s="37"/>
      <c r="P130"/>
      <c r="Q130"/>
    </row>
    <row r="131" spans="1:17" s="35" customFormat="1" ht="14.1" customHeight="1">
      <c r="A131" s="57"/>
      <c r="B131" s="75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69"/>
      <c r="O131" s="37"/>
      <c r="P131"/>
      <c r="Q131"/>
    </row>
    <row r="132" spans="1:17" s="35" customFormat="1" ht="14.1" customHeight="1">
      <c r="A132" s="98"/>
      <c r="B132" s="57"/>
      <c r="C132" s="257">
        <v>1327</v>
      </c>
      <c r="D132" s="257"/>
      <c r="E132" s="257"/>
      <c r="F132" s="54" t="s">
        <v>9</v>
      </c>
      <c r="G132" s="44" t="s">
        <v>10</v>
      </c>
      <c r="H132" s="257">
        <v>829.95</v>
      </c>
      <c r="I132" s="257"/>
      <c r="J132" s="257"/>
      <c r="K132" s="56" t="s">
        <v>28</v>
      </c>
      <c r="L132" s="55"/>
      <c r="M132" s="55" t="s">
        <v>10</v>
      </c>
      <c r="N132" s="59">
        <v>11013</v>
      </c>
      <c r="O132"/>
      <c r="P132"/>
      <c r="Q132" s="35">
        <f>C132*H132/100</f>
        <v>11013.436500000002</v>
      </c>
    </row>
    <row r="133" spans="1:17" s="35" customFormat="1" ht="14.1" customHeight="1">
      <c r="A133" s="103">
        <v>29</v>
      </c>
      <c r="B133" s="75" t="s">
        <v>168</v>
      </c>
      <c r="C133" s="129"/>
      <c r="D133" s="129"/>
      <c r="E133" s="129"/>
      <c r="F133" s="54"/>
      <c r="G133" s="44"/>
      <c r="H133" s="129"/>
      <c r="I133" s="129"/>
      <c r="J133" s="129"/>
      <c r="K133" s="56"/>
      <c r="L133" s="55"/>
      <c r="M133" s="55"/>
      <c r="N133" s="59"/>
    </row>
    <row r="134" spans="1:17" s="35" customFormat="1" ht="14.1" customHeight="1">
      <c r="A134" s="98"/>
      <c r="B134" s="132"/>
      <c r="C134" s="129"/>
      <c r="D134" s="129"/>
      <c r="E134" s="129"/>
      <c r="F134" s="54"/>
      <c r="G134" s="44"/>
      <c r="H134" s="129"/>
      <c r="I134" s="129"/>
      <c r="J134" s="129"/>
      <c r="K134" s="56"/>
      <c r="L134" s="55"/>
      <c r="M134" s="55"/>
      <c r="N134" s="59"/>
    </row>
    <row r="135" spans="1:17" s="35" customFormat="1" ht="14.1" customHeight="1">
      <c r="A135" s="44"/>
      <c r="B135" s="44"/>
      <c r="C135" s="255">
        <v>3517</v>
      </c>
      <c r="D135" s="255"/>
      <c r="E135" s="255"/>
      <c r="F135" s="54" t="s">
        <v>9</v>
      </c>
      <c r="G135" s="44" t="s">
        <v>10</v>
      </c>
      <c r="H135" s="255">
        <v>442.75</v>
      </c>
      <c r="I135" s="255"/>
      <c r="J135" s="129"/>
      <c r="K135" s="56" t="s">
        <v>28</v>
      </c>
      <c r="L135" s="55"/>
      <c r="M135" s="55" t="s">
        <v>10</v>
      </c>
      <c r="N135" s="59">
        <v>15572</v>
      </c>
      <c r="Q135" s="35">
        <f>C135*H135/100</f>
        <v>15571.5175</v>
      </c>
    </row>
    <row r="136" spans="1:17" s="35" customFormat="1" ht="14.1" customHeight="1">
      <c r="A136" s="73">
        <v>30</v>
      </c>
      <c r="B136" s="217" t="s">
        <v>270</v>
      </c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69"/>
      <c r="O136"/>
      <c r="P136"/>
      <c r="Q136"/>
    </row>
    <row r="137" spans="1:17" s="35" customFormat="1" ht="14.1" customHeight="1">
      <c r="A137" s="69"/>
      <c r="B137" s="75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69"/>
      <c r="O137"/>
      <c r="P137"/>
      <c r="Q137"/>
    </row>
    <row r="138" spans="1:17" s="35" customFormat="1" ht="14.1" customHeight="1">
      <c r="A138" s="69"/>
      <c r="B138" s="57"/>
      <c r="C138" s="255">
        <v>3517</v>
      </c>
      <c r="D138" s="255"/>
      <c r="E138" s="255"/>
      <c r="F138" s="54" t="s">
        <v>9</v>
      </c>
      <c r="G138" s="44" t="s">
        <v>10</v>
      </c>
      <c r="H138" s="255">
        <v>1079.6500000000001</v>
      </c>
      <c r="I138" s="255"/>
      <c r="J138" s="53"/>
      <c r="K138" s="56" t="s">
        <v>28</v>
      </c>
      <c r="L138" s="55"/>
      <c r="M138" s="55" t="s">
        <v>10</v>
      </c>
      <c r="N138" s="59">
        <v>37971</v>
      </c>
      <c r="Q138" s="35">
        <f>C138*H138/100</f>
        <v>37971.290500000003</v>
      </c>
    </row>
    <row r="139" spans="1:17" s="35" customFormat="1" ht="14.1" customHeight="1">
      <c r="A139" s="199">
        <v>31</v>
      </c>
      <c r="B139" s="200" t="s">
        <v>49</v>
      </c>
      <c r="C139" s="199"/>
      <c r="D139" s="199"/>
      <c r="E139" s="199"/>
      <c r="F139" s="199"/>
      <c r="G139" s="199"/>
      <c r="H139" s="199"/>
      <c r="I139" s="199"/>
      <c r="J139" s="199"/>
      <c r="K139" s="197"/>
      <c r="L139" s="199"/>
      <c r="M139" s="199"/>
      <c r="N139" s="69"/>
    </row>
    <row r="140" spans="1:17" s="35" customFormat="1" ht="14.1" customHeight="1">
      <c r="A140" s="199"/>
      <c r="B140" s="200"/>
      <c r="C140" s="199"/>
      <c r="D140" s="199"/>
      <c r="E140" s="199"/>
      <c r="F140" s="199"/>
      <c r="G140" s="199"/>
      <c r="H140" s="199"/>
      <c r="I140" s="199"/>
      <c r="J140" s="199"/>
      <c r="K140" s="197"/>
      <c r="L140" s="199"/>
      <c r="M140" s="199"/>
      <c r="N140" s="69"/>
    </row>
    <row r="141" spans="1:17" s="35" customFormat="1" ht="14.1" customHeight="1">
      <c r="C141" s="255">
        <v>2727</v>
      </c>
      <c r="D141" s="255"/>
      <c r="E141" s="255"/>
      <c r="F141" s="54" t="s">
        <v>9</v>
      </c>
      <c r="G141" s="44" t="s">
        <v>10</v>
      </c>
      <c r="H141" s="255">
        <v>859.9</v>
      </c>
      <c r="I141" s="255"/>
      <c r="J141" s="196"/>
      <c r="K141" s="56" t="s">
        <v>28</v>
      </c>
      <c r="L141" s="55"/>
      <c r="M141" s="55" t="s">
        <v>10</v>
      </c>
      <c r="N141" s="157">
        <v>23449</v>
      </c>
      <c r="Q141" s="35">
        <f>C141*H141/100</f>
        <v>23449.472999999998</v>
      </c>
    </row>
    <row r="142" spans="1:17" s="35" customFormat="1" ht="14.1" customHeight="1">
      <c r="A142" s="101">
        <v>32</v>
      </c>
      <c r="B142" s="80" t="s">
        <v>271</v>
      </c>
      <c r="C142" s="80"/>
      <c r="D142" s="80"/>
      <c r="E142" s="57"/>
      <c r="F142" s="57"/>
      <c r="G142" s="57"/>
      <c r="H142" s="57"/>
      <c r="I142" s="57"/>
      <c r="J142" s="57"/>
      <c r="K142" s="57"/>
      <c r="L142" s="57"/>
      <c r="M142" s="57"/>
      <c r="N142" s="69"/>
    </row>
    <row r="143" spans="1:17" s="35" customFormat="1" ht="14.1" customHeight="1">
      <c r="A143" s="101"/>
      <c r="B143" s="80" t="s">
        <v>272</v>
      </c>
      <c r="C143" s="80"/>
      <c r="D143" s="80"/>
      <c r="E143" s="57"/>
      <c r="F143" s="57"/>
      <c r="G143" s="57"/>
      <c r="H143" s="57"/>
      <c r="I143" s="57"/>
      <c r="J143" s="57"/>
      <c r="K143" s="57"/>
      <c r="L143" s="57"/>
      <c r="M143" s="57"/>
      <c r="N143" s="69"/>
    </row>
    <row r="144" spans="1:17" s="35" customFormat="1" ht="14.1" customHeight="1">
      <c r="A144" s="98"/>
      <c r="B144" s="76" t="s">
        <v>47</v>
      </c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69"/>
    </row>
    <row r="145" spans="1:17" s="35" customFormat="1" ht="14.1" customHeight="1">
      <c r="A145" s="98"/>
      <c r="B145" s="19"/>
      <c r="C145" s="255">
        <v>91</v>
      </c>
      <c r="D145" s="255"/>
      <c r="E145" s="255"/>
      <c r="F145" s="54" t="s">
        <v>9</v>
      </c>
      <c r="G145" s="44" t="s">
        <v>10</v>
      </c>
      <c r="H145" s="255">
        <v>2116.41</v>
      </c>
      <c r="I145" s="255"/>
      <c r="J145" s="53"/>
      <c r="K145" s="56" t="s">
        <v>28</v>
      </c>
      <c r="L145" s="55"/>
      <c r="M145" s="55" t="s">
        <v>10</v>
      </c>
      <c r="N145" s="59">
        <v>1926</v>
      </c>
      <c r="Q145" s="35">
        <f>C145*H145/100</f>
        <v>1925.9331</v>
      </c>
    </row>
    <row r="146" spans="1:17" s="35" customFormat="1" ht="14.1" customHeight="1">
      <c r="A146" s="98"/>
      <c r="B146" s="142" t="s">
        <v>166</v>
      </c>
      <c r="C146" s="197"/>
      <c r="D146" s="197"/>
      <c r="E146" s="197"/>
      <c r="F146" s="54"/>
      <c r="G146" s="44"/>
      <c r="H146" s="197"/>
      <c r="I146" s="197"/>
      <c r="J146" s="196"/>
      <c r="K146" s="56"/>
      <c r="L146" s="55"/>
      <c r="M146" s="55"/>
      <c r="N146" s="157"/>
    </row>
    <row r="147" spans="1:17" s="35" customFormat="1" ht="14.1" customHeight="1">
      <c r="A147" s="98"/>
      <c r="B147" s="200"/>
      <c r="C147" s="199"/>
      <c r="D147" s="199"/>
      <c r="E147" s="199"/>
      <c r="F147" s="199"/>
      <c r="G147" s="199"/>
      <c r="H147" s="199"/>
      <c r="I147" s="199"/>
      <c r="J147" s="48"/>
      <c r="K147" s="66"/>
      <c r="L147" s="198"/>
      <c r="M147" s="199"/>
      <c r="N147" s="69"/>
    </row>
    <row r="148" spans="1:17" s="35" customFormat="1" ht="14.1" customHeight="1">
      <c r="A148" s="98"/>
      <c r="B148" s="200"/>
      <c r="C148" s="255">
        <v>249</v>
      </c>
      <c r="D148" s="255"/>
      <c r="E148" s="255"/>
      <c r="F148" s="54" t="s">
        <v>9</v>
      </c>
      <c r="G148" s="44" t="s">
        <v>10</v>
      </c>
      <c r="H148" s="255">
        <v>1160.06</v>
      </c>
      <c r="I148" s="255"/>
      <c r="J148" s="196"/>
      <c r="K148" s="56" t="s">
        <v>28</v>
      </c>
      <c r="L148" s="55"/>
      <c r="M148" s="55" t="s">
        <v>10</v>
      </c>
      <c r="N148" s="157">
        <v>2889</v>
      </c>
      <c r="Q148" s="35">
        <f>C148*H148/100</f>
        <v>2888.5493999999999</v>
      </c>
    </row>
    <row r="149" spans="1:17" s="35" customFormat="1" ht="14.1" customHeight="1">
      <c r="A149" s="98"/>
      <c r="B149" s="19"/>
      <c r="C149" s="197"/>
      <c r="D149" s="197"/>
      <c r="E149" s="197"/>
      <c r="F149" s="54"/>
      <c r="G149" s="44"/>
      <c r="H149" s="197"/>
      <c r="I149" s="197"/>
      <c r="J149" s="196"/>
      <c r="K149" s="56"/>
      <c r="L149" s="55"/>
      <c r="M149" s="55"/>
      <c r="N149" s="157"/>
    </row>
    <row r="150" spans="1:17" s="35" customFormat="1" ht="14.1" customHeight="1">
      <c r="A150" s="49">
        <v>33</v>
      </c>
      <c r="B150" s="20" t="s">
        <v>273</v>
      </c>
      <c r="C150" s="141"/>
      <c r="D150" s="141"/>
      <c r="E150" s="141"/>
      <c r="F150" s="54"/>
      <c r="G150" s="44"/>
      <c r="H150" s="141"/>
      <c r="I150" s="141"/>
      <c r="J150" s="140"/>
      <c r="K150" s="56"/>
      <c r="L150" s="55"/>
      <c r="M150" s="55"/>
      <c r="N150" s="59"/>
    </row>
    <row r="151" spans="1:17" s="35" customFormat="1" ht="14.1" customHeight="1">
      <c r="B151" s="20" t="s">
        <v>274</v>
      </c>
      <c r="C151" s="141"/>
      <c r="D151" s="141"/>
      <c r="E151" s="141"/>
      <c r="F151" s="54"/>
      <c r="G151" s="44"/>
      <c r="H151" s="141"/>
      <c r="I151" s="141"/>
      <c r="J151" s="140"/>
      <c r="K151" s="56"/>
      <c r="L151" s="55"/>
      <c r="M151" s="55"/>
      <c r="N151" s="59"/>
    </row>
    <row r="152" spans="1:17" s="35" customFormat="1" ht="14.1" customHeight="1">
      <c r="A152" s="49"/>
      <c r="B152" s="76" t="s">
        <v>47</v>
      </c>
      <c r="C152" s="141"/>
      <c r="D152" s="141"/>
      <c r="E152" s="141"/>
      <c r="F152" s="54"/>
      <c r="G152" s="44"/>
      <c r="H152" s="141"/>
      <c r="I152" s="141"/>
      <c r="J152" s="140"/>
      <c r="K152" s="56"/>
      <c r="L152" s="55"/>
      <c r="M152" s="55"/>
      <c r="N152" s="59"/>
    </row>
    <row r="153" spans="1:17" s="35" customFormat="1" ht="14.1" customHeight="1">
      <c r="A153" s="49"/>
      <c r="B153" s="100"/>
      <c r="C153" s="141"/>
      <c r="D153" s="141"/>
      <c r="E153" s="141"/>
      <c r="F153" s="54"/>
      <c r="G153" s="44"/>
      <c r="H153" s="141"/>
      <c r="I153" s="141"/>
      <c r="J153" s="140"/>
      <c r="K153" s="56"/>
      <c r="L153" s="55"/>
      <c r="M153" s="55"/>
      <c r="N153" s="59"/>
    </row>
    <row r="154" spans="1:17" s="35" customFormat="1" ht="14.1" customHeight="1">
      <c r="B154" s="100"/>
      <c r="C154" s="255">
        <v>36</v>
      </c>
      <c r="D154" s="255"/>
      <c r="E154" s="255"/>
      <c r="F154" s="54" t="s">
        <v>9</v>
      </c>
      <c r="G154" s="44" t="s">
        <v>10</v>
      </c>
      <c r="H154" s="255">
        <v>1270.83</v>
      </c>
      <c r="I154" s="255"/>
      <c r="J154" s="153"/>
      <c r="K154" s="56" t="s">
        <v>28</v>
      </c>
      <c r="L154" s="55"/>
      <c r="M154" s="55" t="s">
        <v>10</v>
      </c>
      <c r="N154" s="157">
        <v>457</v>
      </c>
      <c r="Q154" s="35">
        <f>C154*H154/100</f>
        <v>457.49879999999996</v>
      </c>
    </row>
    <row r="155" spans="1:17" s="35" customFormat="1" ht="14.1" customHeight="1">
      <c r="A155" s="98"/>
      <c r="B155" s="19"/>
      <c r="C155" s="141"/>
      <c r="D155" s="141"/>
      <c r="E155" s="141"/>
      <c r="F155" s="54"/>
      <c r="G155" s="44"/>
      <c r="H155" s="141"/>
      <c r="I155" s="141"/>
      <c r="J155" s="140"/>
      <c r="K155" s="56"/>
      <c r="L155" s="55"/>
      <c r="M155" s="109"/>
      <c r="N155" s="110"/>
    </row>
    <row r="156" spans="1:17" s="35" customFormat="1" ht="14.1" customHeight="1">
      <c r="A156" s="57"/>
      <c r="B156" s="65"/>
      <c r="C156" s="64"/>
      <c r="D156" s="64"/>
      <c r="E156" s="64"/>
      <c r="F156" s="54"/>
      <c r="G156" s="44"/>
      <c r="H156" s="53"/>
      <c r="I156" s="53"/>
      <c r="J156" s="53"/>
      <c r="K156" s="56"/>
      <c r="L156" s="55"/>
      <c r="M156" s="55"/>
      <c r="N156" s="59"/>
    </row>
    <row r="157" spans="1:17" s="35" customFormat="1" ht="14.1" customHeight="1">
      <c r="A157" s="57"/>
      <c r="B157" s="65"/>
      <c r="C157" s="64"/>
      <c r="D157" s="64"/>
      <c r="E157" s="64"/>
      <c r="F157" s="54"/>
      <c r="G157" s="44"/>
      <c r="H157" s="53"/>
      <c r="I157" s="53"/>
      <c r="J157" s="53"/>
      <c r="K157" s="256" t="s">
        <v>50</v>
      </c>
      <c r="L157" s="256"/>
      <c r="M157" s="55" t="s">
        <v>10</v>
      </c>
      <c r="N157" s="59">
        <f>SUM(N13:N154)</f>
        <v>1247493</v>
      </c>
    </row>
    <row r="158" spans="1:17" s="35" customFormat="1" ht="14.1" customHeight="1">
      <c r="A158" s="204"/>
      <c r="B158" s="65"/>
      <c r="C158" s="203"/>
      <c r="D158" s="203"/>
      <c r="E158" s="203"/>
      <c r="F158" s="54"/>
      <c r="G158" s="44"/>
      <c r="H158" s="202"/>
      <c r="I158" s="202"/>
      <c r="J158" s="202"/>
      <c r="K158" s="201"/>
      <c r="L158" s="201"/>
      <c r="M158" s="55"/>
      <c r="N158" s="157"/>
    </row>
    <row r="159" spans="1:17" s="35" customFormat="1" ht="14.1" customHeight="1">
      <c r="A159" s="230"/>
      <c r="B159" s="65"/>
      <c r="C159" s="228"/>
      <c r="D159" s="228"/>
      <c r="E159" s="228"/>
      <c r="F159" s="54"/>
      <c r="G159" s="44"/>
      <c r="H159" s="226"/>
      <c r="I159" s="226"/>
      <c r="J159" s="226"/>
      <c r="K159" s="229"/>
      <c r="L159" s="229"/>
      <c r="M159" s="55"/>
      <c r="N159" s="157"/>
    </row>
    <row r="160" spans="1:17" s="35" customFormat="1" ht="49.5" customHeight="1">
      <c r="A160" s="230"/>
      <c r="B160" s="113" t="s">
        <v>146</v>
      </c>
      <c r="F160" s="54"/>
      <c r="G160" s="44"/>
      <c r="H160" s="226"/>
      <c r="I160" s="270" t="s">
        <v>153</v>
      </c>
      <c r="J160" s="270"/>
      <c r="K160" s="270"/>
      <c r="L160" s="270"/>
      <c r="M160" s="270"/>
      <c r="N160" s="270"/>
    </row>
    <row r="161" spans="1:17" s="35" customFormat="1" ht="14.1" customHeight="1">
      <c r="A161" s="230"/>
      <c r="B161" s="65"/>
      <c r="C161" s="228"/>
      <c r="D161" s="228"/>
      <c r="E161" s="228"/>
      <c r="F161" s="54"/>
      <c r="G161" s="44"/>
      <c r="H161" s="226"/>
      <c r="I161" s="226"/>
      <c r="J161" s="226"/>
      <c r="K161" s="229"/>
      <c r="L161" s="229"/>
      <c r="M161" s="55"/>
      <c r="N161" s="157"/>
    </row>
    <row r="162" spans="1:17" s="35" customFormat="1" ht="14.1" customHeight="1">
      <c r="A162" s="18"/>
      <c r="B162" s="45" t="s">
        <v>210</v>
      </c>
      <c r="C162" s="206"/>
      <c r="D162" s="206"/>
      <c r="E162" s="44"/>
      <c r="F162" s="206"/>
      <c r="G162" s="206"/>
      <c r="H162" s="205"/>
      <c r="I162" s="205"/>
      <c r="J162" s="205"/>
      <c r="K162" s="208"/>
      <c r="L162" s="208"/>
      <c r="M162" s="55"/>
      <c r="N162" s="157"/>
      <c r="O162" s="219"/>
    </row>
    <row r="163" spans="1:17" s="35" customFormat="1" ht="14.1" customHeight="1">
      <c r="A163" s="18"/>
      <c r="B163" s="44"/>
      <c r="C163" s="206"/>
      <c r="D163" s="206"/>
      <c r="E163" s="44"/>
      <c r="F163" s="206"/>
      <c r="G163" s="206"/>
      <c r="H163" s="205"/>
      <c r="I163" s="205"/>
      <c r="J163" s="205"/>
      <c r="K163" s="208"/>
      <c r="L163" s="208"/>
      <c r="M163" s="55"/>
      <c r="N163" s="157"/>
      <c r="O163" s="219"/>
    </row>
    <row r="164" spans="1:17" s="35" customFormat="1" ht="14.1" customHeight="1">
      <c r="A164" s="18">
        <v>1</v>
      </c>
      <c r="B164" s="77" t="s">
        <v>278</v>
      </c>
      <c r="C164" s="206"/>
      <c r="D164" s="206"/>
      <c r="E164" s="44"/>
      <c r="F164" s="206"/>
      <c r="G164" s="206"/>
      <c r="H164" s="205"/>
      <c r="I164" s="205"/>
      <c r="J164" s="205"/>
      <c r="K164" s="208"/>
      <c r="L164" s="208"/>
      <c r="M164" s="55"/>
      <c r="N164" s="157"/>
      <c r="O164" s="219"/>
    </row>
    <row r="165" spans="1:17" s="35" customFormat="1" ht="14.1" customHeight="1">
      <c r="A165" s="90"/>
      <c r="B165" s="56" t="s">
        <v>279</v>
      </c>
      <c r="C165" s="208"/>
      <c r="D165" s="208"/>
      <c r="E165" s="208"/>
      <c r="F165" s="208"/>
      <c r="G165" s="208"/>
      <c r="H165" s="205"/>
      <c r="I165" s="205"/>
      <c r="J165" s="205"/>
      <c r="K165" s="208"/>
      <c r="L165" s="208"/>
      <c r="M165" s="55"/>
      <c r="N165" s="157"/>
      <c r="O165" s="219"/>
    </row>
    <row r="166" spans="1:17" s="35" customFormat="1" ht="14.1" customHeight="1">
      <c r="A166" s="220"/>
      <c r="B166" s="221" t="s">
        <v>280</v>
      </c>
      <c r="C166" s="221"/>
      <c r="D166" s="221"/>
      <c r="E166" s="208"/>
      <c r="F166" s="208"/>
      <c r="G166" s="208"/>
      <c r="H166" s="205"/>
      <c r="I166" s="205"/>
      <c r="J166" s="205"/>
      <c r="K166" s="208"/>
      <c r="L166" s="208"/>
      <c r="M166" s="55"/>
      <c r="N166" s="157"/>
      <c r="O166" s="219"/>
    </row>
    <row r="167" spans="1:17" s="35" customFormat="1" ht="14.1" customHeight="1">
      <c r="A167" s="220"/>
      <c r="B167" s="221" t="s">
        <v>281</v>
      </c>
      <c r="C167" s="221"/>
      <c r="D167" s="221"/>
      <c r="E167" s="208"/>
      <c r="F167" s="208"/>
      <c r="G167" s="208"/>
      <c r="H167" s="205"/>
      <c r="I167" s="205"/>
      <c r="J167" s="205"/>
      <c r="K167" s="208"/>
      <c r="L167" s="208"/>
      <c r="M167" s="55"/>
      <c r="N167" s="157"/>
      <c r="O167" s="219"/>
    </row>
    <row r="168" spans="1:17" s="35" customFormat="1" ht="14.1" customHeight="1">
      <c r="A168" s="90"/>
      <c r="B168" s="56" t="s">
        <v>282</v>
      </c>
      <c r="C168" s="208"/>
      <c r="D168" s="208"/>
      <c r="E168" s="208"/>
      <c r="F168" s="208"/>
      <c r="G168" s="208"/>
      <c r="H168" s="205"/>
      <c r="I168" s="205"/>
      <c r="J168" s="205"/>
      <c r="K168" s="208"/>
      <c r="L168" s="208"/>
      <c r="M168" s="55"/>
      <c r="N168" s="157"/>
      <c r="O168" s="219"/>
    </row>
    <row r="169" spans="1:17" s="35" customFormat="1" ht="14.1" customHeight="1">
      <c r="A169" s="90"/>
      <c r="B169" s="222"/>
      <c r="C169" s="248"/>
      <c r="D169" s="248"/>
      <c r="E169" s="248"/>
      <c r="F169" s="248"/>
      <c r="G169" s="248"/>
      <c r="H169" s="249"/>
      <c r="I169" s="249"/>
      <c r="J169" s="249"/>
      <c r="K169" s="248"/>
      <c r="L169" s="248"/>
      <c r="M169" s="55"/>
      <c r="N169" s="157"/>
      <c r="O169" s="219"/>
    </row>
    <row r="170" spans="1:17" s="35" customFormat="1" ht="14.1" customHeight="1">
      <c r="A170" s="90"/>
      <c r="B170" s="56"/>
      <c r="C170" s="192">
        <v>1</v>
      </c>
      <c r="D170" s="205" t="s">
        <v>167</v>
      </c>
      <c r="E170" s="205"/>
      <c r="F170" s="54" t="s">
        <v>9</v>
      </c>
      <c r="G170" s="44" t="s">
        <v>10</v>
      </c>
      <c r="H170" s="255">
        <v>4846.6000000000004</v>
      </c>
      <c r="I170" s="255"/>
      <c r="J170" s="205"/>
      <c r="K170" s="56" t="s">
        <v>76</v>
      </c>
      <c r="L170" s="86"/>
      <c r="M170" s="86" t="s">
        <v>43</v>
      </c>
      <c r="N170" s="157">
        <v>4847</v>
      </c>
      <c r="O170" s="219"/>
      <c r="Q170" s="35">
        <f>C170*H170</f>
        <v>4846.6000000000004</v>
      </c>
    </row>
    <row r="171" spans="1:17" s="35" customFormat="1" ht="14.1" customHeight="1">
      <c r="A171" s="210">
        <v>2</v>
      </c>
      <c r="B171" s="77" t="s">
        <v>213</v>
      </c>
      <c r="C171" s="192"/>
      <c r="D171" s="210"/>
      <c r="E171" s="206"/>
      <c r="F171" s="210"/>
      <c r="G171" s="210"/>
      <c r="H171" s="205"/>
      <c r="I171" s="205"/>
      <c r="J171" s="205"/>
      <c r="K171" s="208"/>
      <c r="L171" s="208"/>
      <c r="M171" s="55"/>
      <c r="N171" s="157"/>
      <c r="O171" s="219"/>
    </row>
    <row r="172" spans="1:17" s="35" customFormat="1" ht="14.1" customHeight="1">
      <c r="A172" s="69"/>
      <c r="B172" s="77" t="s">
        <v>214</v>
      </c>
      <c r="C172" s="69"/>
      <c r="D172" s="69"/>
      <c r="E172" s="69"/>
      <c r="F172" s="69"/>
      <c r="G172" s="69"/>
      <c r="H172" s="205"/>
      <c r="I172" s="205"/>
      <c r="J172" s="205"/>
      <c r="K172" s="208"/>
      <c r="L172" s="208"/>
      <c r="M172" s="55"/>
      <c r="N172" s="157"/>
      <c r="O172" s="219"/>
    </row>
    <row r="173" spans="1:17" s="35" customFormat="1" ht="14.1" customHeight="1">
      <c r="A173" s="69"/>
      <c r="B173" s="77" t="s">
        <v>283</v>
      </c>
      <c r="C173" s="69"/>
      <c r="D173" s="69"/>
      <c r="E173" s="69"/>
      <c r="F173" s="69"/>
      <c r="G173" s="69"/>
      <c r="H173" s="205"/>
      <c r="I173" s="205"/>
      <c r="J173" s="205"/>
      <c r="K173" s="208"/>
      <c r="L173" s="208"/>
      <c r="M173" s="55"/>
      <c r="N173" s="157"/>
      <c r="O173" s="219"/>
    </row>
    <row r="174" spans="1:17" s="35" customFormat="1" ht="14.1" customHeight="1">
      <c r="A174" s="69"/>
      <c r="B174" s="69" t="s">
        <v>284</v>
      </c>
      <c r="C174" s="69"/>
      <c r="D174" s="69"/>
      <c r="E174" s="69"/>
      <c r="F174" s="69"/>
      <c r="G174" s="69"/>
      <c r="H174" s="215"/>
      <c r="I174" s="215"/>
      <c r="J174" s="215"/>
      <c r="K174" s="214"/>
      <c r="L174" s="214"/>
      <c r="M174" s="55"/>
      <c r="N174" s="157"/>
      <c r="O174" s="219"/>
    </row>
    <row r="175" spans="1:17" s="35" customFormat="1" ht="14.1" customHeight="1">
      <c r="A175" s="69"/>
      <c r="B175" s="77"/>
      <c r="C175" s="69"/>
      <c r="D175" s="69"/>
      <c r="E175" s="69"/>
      <c r="F175" s="69"/>
      <c r="G175" s="69"/>
      <c r="H175" s="249"/>
      <c r="I175" s="249"/>
      <c r="J175" s="249"/>
      <c r="K175" s="248"/>
      <c r="L175" s="248"/>
      <c r="M175" s="55"/>
      <c r="N175" s="157"/>
      <c r="O175" s="219"/>
    </row>
    <row r="176" spans="1:17" s="35" customFormat="1" ht="14.1" customHeight="1">
      <c r="A176" s="69"/>
      <c r="B176" s="77" t="s">
        <v>221</v>
      </c>
      <c r="C176" s="215" t="s">
        <v>224</v>
      </c>
      <c r="D176" s="205"/>
      <c r="E176" s="205"/>
      <c r="F176" s="54" t="s">
        <v>9</v>
      </c>
      <c r="G176" s="44" t="s">
        <v>10</v>
      </c>
      <c r="H176" s="255">
        <v>73.209999999999994</v>
      </c>
      <c r="I176" s="255"/>
      <c r="J176" s="205"/>
      <c r="K176" s="56" t="s">
        <v>36</v>
      </c>
      <c r="L176" s="86"/>
      <c r="M176" s="86" t="s">
        <v>43</v>
      </c>
      <c r="N176" s="157">
        <v>732</v>
      </c>
      <c r="O176" s="219"/>
    </row>
    <row r="177" spans="1:17" s="35" customFormat="1" ht="14.1" customHeight="1">
      <c r="A177" s="69"/>
      <c r="B177" s="77" t="s">
        <v>222</v>
      </c>
      <c r="C177" s="215" t="s">
        <v>225</v>
      </c>
      <c r="D177" s="205"/>
      <c r="E177" s="205"/>
      <c r="F177" s="54" t="s">
        <v>9</v>
      </c>
      <c r="G177" s="44" t="s">
        <v>10</v>
      </c>
      <c r="H177" s="255">
        <v>95.79</v>
      </c>
      <c r="I177" s="255"/>
      <c r="J177" s="205"/>
      <c r="K177" s="56" t="s">
        <v>36</v>
      </c>
      <c r="L177" s="86"/>
      <c r="M177" s="86" t="s">
        <v>43</v>
      </c>
      <c r="N177" s="157">
        <v>1054</v>
      </c>
      <c r="O177" s="219"/>
    </row>
    <row r="178" spans="1:17" s="35" customFormat="1" ht="14.1" customHeight="1">
      <c r="A178" s="69"/>
      <c r="B178" s="77" t="s">
        <v>223</v>
      </c>
      <c r="C178" s="215" t="s">
        <v>78</v>
      </c>
      <c r="D178" s="205"/>
      <c r="E178" s="205"/>
      <c r="F178" s="54" t="s">
        <v>9</v>
      </c>
      <c r="G178" s="44" t="s">
        <v>10</v>
      </c>
      <c r="H178" s="255">
        <v>128.55000000000001</v>
      </c>
      <c r="I178" s="255"/>
      <c r="J178" s="205"/>
      <c r="K178" s="56" t="s">
        <v>36</v>
      </c>
      <c r="L178" s="86"/>
      <c r="M178" s="86" t="s">
        <v>43</v>
      </c>
      <c r="N178" s="157">
        <v>1286</v>
      </c>
      <c r="O178" s="219"/>
    </row>
    <row r="179" spans="1:17" s="35" customFormat="1" ht="14.1" customHeight="1">
      <c r="A179" s="69"/>
      <c r="B179" s="77"/>
      <c r="C179" s="249"/>
      <c r="D179" s="249"/>
      <c r="E179" s="249"/>
      <c r="F179" s="54"/>
      <c r="G179" s="44"/>
      <c r="H179" s="247"/>
      <c r="I179" s="247"/>
      <c r="J179" s="249"/>
      <c r="K179" s="56"/>
      <c r="L179" s="86"/>
      <c r="M179" s="86"/>
      <c r="N179" s="157"/>
      <c r="O179" s="219"/>
    </row>
    <row r="180" spans="1:17" s="35" customFormat="1" ht="14.1" customHeight="1">
      <c r="A180" s="90">
        <v>3</v>
      </c>
      <c r="B180" s="56" t="s">
        <v>285</v>
      </c>
      <c r="C180" s="99"/>
      <c r="D180" s="208"/>
      <c r="E180" s="66"/>
      <c r="F180" s="66"/>
      <c r="G180" s="208"/>
      <c r="H180" s="205"/>
      <c r="I180" s="205"/>
      <c r="J180" s="205"/>
      <c r="K180" s="208"/>
      <c r="L180" s="208"/>
      <c r="M180" s="55"/>
      <c r="N180" s="157"/>
      <c r="O180" s="219"/>
      <c r="Q180" s="35">
        <f t="shared" ref="Q180:Q187" si="4">C180*H180</f>
        <v>0</v>
      </c>
    </row>
    <row r="181" spans="1:17" s="35" customFormat="1" ht="14.1" customHeight="1">
      <c r="A181" s="90"/>
      <c r="B181" s="56"/>
      <c r="C181" s="99"/>
      <c r="D181" s="208"/>
      <c r="E181" s="66"/>
      <c r="F181" s="66"/>
      <c r="G181" s="208"/>
      <c r="H181" s="205"/>
      <c r="I181" s="205"/>
      <c r="J181" s="205"/>
      <c r="K181" s="208"/>
      <c r="L181" s="208"/>
      <c r="M181" s="55"/>
      <c r="N181" s="157"/>
      <c r="O181" s="219"/>
      <c r="Q181" s="35">
        <f t="shared" si="4"/>
        <v>0</v>
      </c>
    </row>
    <row r="182" spans="1:17" s="35" customFormat="1" ht="14.1" customHeight="1">
      <c r="A182" s="90"/>
      <c r="B182" s="56"/>
      <c r="C182" s="192">
        <v>1</v>
      </c>
      <c r="D182" s="205" t="s">
        <v>167</v>
      </c>
      <c r="E182" s="205"/>
      <c r="F182" s="54" t="s">
        <v>9</v>
      </c>
      <c r="G182" s="44" t="s">
        <v>10</v>
      </c>
      <c r="H182" s="255">
        <v>1109.46</v>
      </c>
      <c r="I182" s="255"/>
      <c r="J182" s="205"/>
      <c r="K182" s="56" t="s">
        <v>76</v>
      </c>
      <c r="L182" s="86"/>
      <c r="M182" s="86" t="s">
        <v>43</v>
      </c>
      <c r="N182" s="157">
        <v>1109</v>
      </c>
      <c r="O182" s="219"/>
      <c r="Q182" s="35">
        <f t="shared" si="4"/>
        <v>1109.46</v>
      </c>
    </row>
    <row r="183" spans="1:17" s="35" customFormat="1" ht="14.1" customHeight="1">
      <c r="A183" s="90">
        <v>4</v>
      </c>
      <c r="B183" s="211" t="s">
        <v>211</v>
      </c>
      <c r="C183" s="99"/>
      <c r="D183" s="208"/>
      <c r="E183" s="66"/>
      <c r="F183" s="66"/>
      <c r="G183" s="208"/>
      <c r="H183" s="205"/>
      <c r="I183" s="205"/>
      <c r="J183" s="205"/>
      <c r="K183" s="208"/>
      <c r="L183" s="208"/>
      <c r="M183" s="55"/>
      <c r="N183" s="157"/>
      <c r="O183" s="219"/>
      <c r="Q183" s="35">
        <f t="shared" si="4"/>
        <v>0</v>
      </c>
    </row>
    <row r="184" spans="1:17" s="35" customFormat="1" ht="14.1" customHeight="1">
      <c r="A184" s="90"/>
      <c r="B184" s="211" t="s">
        <v>212</v>
      </c>
      <c r="C184" s="99"/>
      <c r="D184" s="208"/>
      <c r="E184" s="66"/>
      <c r="F184" s="66"/>
      <c r="G184" s="208"/>
      <c r="H184" s="205"/>
      <c r="I184" s="205"/>
      <c r="J184" s="205"/>
      <c r="K184" s="208"/>
      <c r="L184" s="208"/>
      <c r="M184" s="55"/>
      <c r="N184" s="157"/>
      <c r="O184" s="219"/>
      <c r="Q184" s="35">
        <f t="shared" si="4"/>
        <v>0</v>
      </c>
    </row>
    <row r="185" spans="1:17" s="35" customFormat="1" ht="14.1" customHeight="1">
      <c r="A185" s="90"/>
      <c r="B185" s="217" t="s">
        <v>286</v>
      </c>
      <c r="C185" s="99"/>
      <c r="D185" s="208"/>
      <c r="E185" s="66"/>
      <c r="F185" s="66"/>
      <c r="G185" s="208"/>
      <c r="H185" s="205"/>
      <c r="I185" s="205"/>
      <c r="J185" s="205"/>
      <c r="K185" s="208"/>
      <c r="L185" s="208"/>
      <c r="M185" s="55"/>
      <c r="N185" s="157"/>
      <c r="O185" s="219"/>
      <c r="Q185" s="35">
        <f t="shared" si="4"/>
        <v>0</v>
      </c>
    </row>
    <row r="186" spans="1:17" s="35" customFormat="1" ht="14.1" customHeight="1">
      <c r="A186" s="90"/>
      <c r="B186" s="56"/>
      <c r="C186" s="99"/>
      <c r="D186" s="208"/>
      <c r="E186" s="66"/>
      <c r="F186" s="66"/>
      <c r="G186" s="208"/>
      <c r="H186" s="205"/>
      <c r="I186" s="205"/>
      <c r="J186" s="205"/>
      <c r="K186" s="208"/>
      <c r="L186" s="208"/>
      <c r="M186" s="55"/>
      <c r="N186" s="157"/>
      <c r="O186" s="219"/>
      <c r="Q186" s="35">
        <f t="shared" si="4"/>
        <v>0</v>
      </c>
    </row>
    <row r="187" spans="1:17" s="35" customFormat="1" ht="14.1" customHeight="1">
      <c r="A187" s="90"/>
      <c r="B187" s="56" t="s">
        <v>287</v>
      </c>
      <c r="C187" s="192">
        <v>50</v>
      </c>
      <c r="D187" s="205" t="s">
        <v>35</v>
      </c>
      <c r="E187" s="205"/>
      <c r="F187" s="54" t="s">
        <v>9</v>
      </c>
      <c r="G187" s="44" t="s">
        <v>10</v>
      </c>
      <c r="H187" s="255">
        <v>160</v>
      </c>
      <c r="I187" s="255"/>
      <c r="J187" s="205"/>
      <c r="K187" s="56" t="s">
        <v>36</v>
      </c>
      <c r="L187" s="86"/>
      <c r="M187" s="86" t="s">
        <v>43</v>
      </c>
      <c r="N187" s="157">
        <v>8000</v>
      </c>
      <c r="O187" s="219"/>
      <c r="Q187" s="35">
        <f t="shared" si="4"/>
        <v>8000</v>
      </c>
    </row>
    <row r="188" spans="1:17" s="35" customFormat="1" ht="14.1" customHeight="1">
      <c r="O188" s="219"/>
      <c r="Q188" s="35" t="e">
        <f>#REF!*#REF!</f>
        <v>#REF!</v>
      </c>
    </row>
    <row r="189" spans="1:17" s="35" customFormat="1" ht="14.1" customHeight="1">
      <c r="A189" s="69"/>
      <c r="B189" s="70"/>
      <c r="C189" s="223"/>
      <c r="D189" s="223"/>
      <c r="E189" s="209"/>
      <c r="F189" s="66"/>
      <c r="G189" s="223"/>
      <c r="H189" s="157"/>
      <c r="I189" s="205"/>
      <c r="J189" s="205"/>
      <c r="K189" s="69"/>
      <c r="L189" s="69"/>
      <c r="M189" s="188"/>
      <c r="N189" s="188"/>
      <c r="O189" s="219"/>
      <c r="Q189" s="35">
        <f t="shared" ref="Q189:Q197" si="5">C189*H189</f>
        <v>0</v>
      </c>
    </row>
    <row r="190" spans="1:17" s="35" customFormat="1" ht="14.1" customHeight="1">
      <c r="A190" s="69"/>
      <c r="B190" s="70"/>
      <c r="C190" s="223"/>
      <c r="D190" s="223"/>
      <c r="E190" s="209"/>
      <c r="F190" s="70"/>
      <c r="G190" s="70"/>
      <c r="H190" s="157"/>
      <c r="I190" s="205"/>
      <c r="J190" s="205"/>
      <c r="K190" s="69" t="s">
        <v>124</v>
      </c>
      <c r="L190" s="69"/>
      <c r="M190" s="69" t="s">
        <v>10</v>
      </c>
      <c r="N190" s="108">
        <f>SUM(N170:N187)</f>
        <v>17028</v>
      </c>
      <c r="O190" s="219"/>
      <c r="Q190" s="35">
        <f t="shared" si="5"/>
        <v>0</v>
      </c>
    </row>
    <row r="191" spans="1:17" s="35" customFormat="1" ht="14.1" customHeight="1">
      <c r="A191" s="69"/>
      <c r="B191" s="224" t="s">
        <v>215</v>
      </c>
      <c r="C191" s="212"/>
      <c r="D191" s="212"/>
      <c r="E191" s="74"/>
      <c r="F191" s="69"/>
      <c r="G191" s="212"/>
      <c r="H191" s="205"/>
      <c r="I191" s="205"/>
      <c r="J191" s="205"/>
      <c r="K191" s="208"/>
      <c r="L191" s="208"/>
      <c r="M191" s="55"/>
      <c r="N191" s="157"/>
      <c r="O191" s="219"/>
      <c r="Q191" s="35">
        <f t="shared" si="5"/>
        <v>0</v>
      </c>
    </row>
    <row r="192" spans="1:17" s="35" customFormat="1" ht="14.1" customHeight="1">
      <c r="A192" s="69"/>
      <c r="B192" s="69"/>
      <c r="C192" s="212"/>
      <c r="D192" s="212"/>
      <c r="E192" s="74"/>
      <c r="F192" s="69"/>
      <c r="G192" s="212"/>
      <c r="H192" s="205"/>
      <c r="I192" s="205"/>
      <c r="J192" s="205"/>
      <c r="K192" s="208"/>
      <c r="L192" s="208"/>
      <c r="M192" s="55"/>
      <c r="N192" s="157"/>
      <c r="O192" s="219"/>
      <c r="Q192" s="35">
        <f t="shared" si="5"/>
        <v>0</v>
      </c>
    </row>
    <row r="193" spans="1:17" s="35" customFormat="1" ht="14.1" customHeight="1">
      <c r="A193" s="212">
        <v>15</v>
      </c>
      <c r="B193" s="77" t="s">
        <v>288</v>
      </c>
      <c r="C193" s="212"/>
      <c r="D193" s="212"/>
      <c r="E193" s="74"/>
      <c r="F193" s="69"/>
      <c r="G193" s="69"/>
      <c r="H193" s="205"/>
      <c r="I193" s="205"/>
      <c r="J193" s="205"/>
      <c r="K193" s="208"/>
      <c r="L193" s="208"/>
      <c r="M193" s="55"/>
      <c r="N193" s="157"/>
      <c r="O193" s="219"/>
      <c r="Q193" s="35">
        <f t="shared" si="5"/>
        <v>0</v>
      </c>
    </row>
    <row r="194" spans="1:17" s="35" customFormat="1" ht="14.1" customHeight="1">
      <c r="A194" s="69"/>
      <c r="B194" s="77" t="s">
        <v>289</v>
      </c>
      <c r="C194" s="212"/>
      <c r="D194" s="212"/>
      <c r="E194" s="74"/>
      <c r="F194" s="69"/>
      <c r="G194" s="69"/>
      <c r="H194" s="205"/>
      <c r="I194" s="205"/>
      <c r="J194" s="205"/>
      <c r="K194" s="208"/>
      <c r="L194" s="208"/>
      <c r="M194" s="55"/>
      <c r="N194" s="157"/>
      <c r="O194" s="219"/>
      <c r="Q194" s="35">
        <f t="shared" si="5"/>
        <v>0</v>
      </c>
    </row>
    <row r="195" spans="1:17" s="35" customFormat="1" ht="14.1" customHeight="1">
      <c r="A195" s="69"/>
      <c r="B195" s="77" t="s">
        <v>291</v>
      </c>
      <c r="C195" s="212"/>
      <c r="D195" s="212"/>
      <c r="E195" s="74"/>
      <c r="F195" s="69"/>
      <c r="G195" s="69"/>
      <c r="H195" s="205"/>
      <c r="I195" s="205"/>
      <c r="J195" s="205"/>
      <c r="K195" s="208"/>
      <c r="L195" s="208"/>
      <c r="M195" s="55"/>
      <c r="N195" s="157"/>
      <c r="O195" s="219"/>
      <c r="Q195" s="35">
        <f t="shared" si="5"/>
        <v>0</v>
      </c>
    </row>
    <row r="196" spans="1:17" s="35" customFormat="1" ht="14.1" customHeight="1">
      <c r="A196" s="69"/>
      <c r="B196" s="77" t="s">
        <v>290</v>
      </c>
      <c r="C196" s="212"/>
      <c r="D196" s="212"/>
      <c r="E196" s="74"/>
      <c r="F196" s="69"/>
      <c r="G196" s="69"/>
      <c r="H196" s="205"/>
      <c r="I196" s="205"/>
      <c r="J196" s="205"/>
      <c r="K196" s="208"/>
      <c r="L196" s="208"/>
      <c r="M196" s="55"/>
      <c r="N196" s="157"/>
      <c r="O196" s="219"/>
      <c r="Q196" s="35">
        <f t="shared" si="5"/>
        <v>0</v>
      </c>
    </row>
    <row r="197" spans="1:17" s="35" customFormat="1" ht="14.1" customHeight="1">
      <c r="A197" s="69"/>
      <c r="B197" s="69"/>
      <c r="C197" s="212"/>
      <c r="D197" s="212"/>
      <c r="E197" s="74"/>
      <c r="F197" s="69"/>
      <c r="G197" s="69"/>
      <c r="H197" s="205"/>
      <c r="I197" s="205"/>
      <c r="J197" s="205"/>
      <c r="K197" s="208"/>
      <c r="L197" s="208"/>
      <c r="M197" s="55"/>
      <c r="N197" s="157"/>
      <c r="O197" s="219"/>
      <c r="Q197" s="35">
        <f t="shared" si="5"/>
        <v>0</v>
      </c>
    </row>
    <row r="198" spans="1:17" s="35" customFormat="1" ht="14.1" customHeight="1">
      <c r="A198" s="69"/>
      <c r="B198" s="69"/>
      <c r="C198" s="192">
        <v>1</v>
      </c>
      <c r="D198" s="205" t="s">
        <v>167</v>
      </c>
      <c r="E198" s="205"/>
      <c r="F198" s="54" t="s">
        <v>9</v>
      </c>
      <c r="G198" s="44" t="s">
        <v>10</v>
      </c>
      <c r="H198" s="255">
        <v>18470</v>
      </c>
      <c r="I198" s="255"/>
      <c r="J198" s="205"/>
      <c r="K198" s="56" t="s">
        <v>76</v>
      </c>
      <c r="L198" s="86"/>
      <c r="M198" s="86" t="s">
        <v>43</v>
      </c>
      <c r="N198" s="157">
        <v>18470</v>
      </c>
      <c r="O198" s="219"/>
    </row>
    <row r="199" spans="1:17" s="35" customFormat="1" ht="14.1" customHeight="1">
      <c r="A199" s="69"/>
      <c r="B199" s="69"/>
      <c r="C199" s="69"/>
      <c r="D199" s="69"/>
      <c r="E199" s="69"/>
      <c r="F199" s="69"/>
      <c r="G199" s="69"/>
      <c r="H199" s="205"/>
      <c r="I199" s="69"/>
      <c r="J199" s="69"/>
      <c r="K199" s="69"/>
      <c r="L199" s="69"/>
      <c r="M199" s="112"/>
      <c r="N199" s="225"/>
      <c r="O199" s="219"/>
    </row>
    <row r="200" spans="1:17" s="35" customFormat="1" ht="14.1" customHeight="1">
      <c r="A200" s="69"/>
      <c r="B200" s="69"/>
      <c r="C200" s="69"/>
      <c r="D200" s="69"/>
      <c r="E200" s="69"/>
      <c r="F200" s="69"/>
      <c r="G200" s="69"/>
      <c r="H200" s="205"/>
      <c r="I200" s="70"/>
      <c r="J200" s="209"/>
      <c r="K200" s="70"/>
      <c r="L200" s="70"/>
      <c r="M200" s="70"/>
      <c r="N200" s="70"/>
      <c r="O200" s="219"/>
    </row>
    <row r="201" spans="1:17" s="35" customFormat="1" ht="14.1" customHeight="1">
      <c r="A201" s="69"/>
      <c r="B201" s="69"/>
      <c r="C201" s="69"/>
      <c r="D201" s="69"/>
      <c r="E201" s="69"/>
      <c r="F201" s="69"/>
      <c r="G201" s="69"/>
      <c r="H201" s="205"/>
      <c r="I201" s="69" t="s">
        <v>200</v>
      </c>
      <c r="J201" s="69"/>
      <c r="K201" s="69"/>
      <c r="L201" s="69"/>
      <c r="M201" s="69" t="s">
        <v>10</v>
      </c>
      <c r="N201" s="108">
        <v>18470</v>
      </c>
      <c r="O201" s="219"/>
    </row>
    <row r="202" spans="1:17" s="35" customFormat="1" ht="14.1" customHeight="1">
      <c r="A202" s="69"/>
      <c r="B202" s="69"/>
      <c r="C202" s="69"/>
      <c r="D202" s="69"/>
      <c r="E202" s="69"/>
      <c r="F202" s="69"/>
      <c r="G202" s="69"/>
      <c r="H202" s="205"/>
      <c r="I202" s="70"/>
      <c r="J202" s="70"/>
      <c r="K202" s="70"/>
      <c r="L202" s="70"/>
      <c r="M202" s="70"/>
      <c r="N202" s="70"/>
      <c r="O202" s="219"/>
    </row>
    <row r="203" spans="1:17" s="35" customFormat="1" ht="14.1" customHeight="1">
      <c r="A203" s="69"/>
      <c r="B203" s="69"/>
      <c r="C203" s="69"/>
      <c r="D203" s="69"/>
      <c r="E203" s="69"/>
      <c r="F203" s="69"/>
      <c r="G203" s="69"/>
      <c r="H203" s="205"/>
      <c r="I203" s="271" t="s">
        <v>205</v>
      </c>
      <c r="J203" s="271"/>
      <c r="K203" s="271"/>
      <c r="L203" s="69"/>
      <c r="M203" s="69" t="s">
        <v>10</v>
      </c>
      <c r="N203" s="108">
        <f>N190</f>
        <v>17028</v>
      </c>
      <c r="O203" s="219"/>
    </row>
    <row r="204" spans="1:17" s="35" customFormat="1" ht="14.1" customHeight="1">
      <c r="A204" s="210"/>
      <c r="B204" s="65"/>
      <c r="C204" s="207"/>
      <c r="D204" s="207"/>
      <c r="E204" s="207"/>
      <c r="F204" s="54"/>
      <c r="G204" s="44"/>
      <c r="H204" s="205"/>
      <c r="I204" s="69"/>
      <c r="J204" s="69"/>
      <c r="K204" s="69"/>
      <c r="L204" s="69"/>
      <c r="M204" s="69"/>
      <c r="N204" s="69"/>
      <c r="O204" s="219"/>
    </row>
    <row r="205" spans="1:17" s="35" customFormat="1" ht="14.1" customHeight="1">
      <c r="A205" s="210"/>
      <c r="B205" s="65"/>
      <c r="C205" s="207"/>
      <c r="D205" s="207"/>
      <c r="E205" s="207"/>
      <c r="F205" s="54"/>
      <c r="G205" s="44"/>
      <c r="H205" s="205"/>
      <c r="I205" s="69"/>
      <c r="J205" s="69"/>
      <c r="K205" s="69"/>
      <c r="L205" s="69"/>
      <c r="M205" s="188"/>
      <c r="N205" s="188"/>
      <c r="O205" s="219"/>
    </row>
    <row r="206" spans="1:17" s="35" customFormat="1" ht="14.1" customHeight="1">
      <c r="A206" s="210"/>
      <c r="B206" s="65"/>
      <c r="C206" s="207"/>
      <c r="D206" s="207"/>
      <c r="E206" s="207"/>
      <c r="F206" s="54"/>
      <c r="G206" s="44"/>
      <c r="H206" s="205"/>
      <c r="I206" s="69"/>
      <c r="J206" s="69"/>
      <c r="K206" s="69" t="s">
        <v>50</v>
      </c>
      <c r="L206" s="69"/>
      <c r="M206" s="69" t="s">
        <v>10</v>
      </c>
      <c r="N206" s="108">
        <f>SUM(N201:N204)</f>
        <v>35498</v>
      </c>
      <c r="O206" s="219"/>
    </row>
    <row r="207" spans="1:17" s="35" customFormat="1" ht="14.1" customHeight="1">
      <c r="A207" s="210"/>
      <c r="B207" s="65"/>
      <c r="C207" s="207"/>
      <c r="D207" s="207"/>
      <c r="E207" s="207"/>
      <c r="F207" s="54"/>
      <c r="G207" s="44"/>
      <c r="H207" s="205"/>
      <c r="I207" s="205"/>
      <c r="J207" s="205"/>
      <c r="K207" s="208"/>
      <c r="L207" s="208"/>
      <c r="M207" s="55"/>
      <c r="N207" s="157"/>
    </row>
    <row r="208" spans="1:17" s="35" customFormat="1" ht="48" customHeight="1">
      <c r="A208" s="210"/>
      <c r="B208" s="113" t="s">
        <v>146</v>
      </c>
      <c r="F208" s="54"/>
      <c r="G208" s="44"/>
      <c r="H208" s="226"/>
      <c r="I208" s="270" t="s">
        <v>153</v>
      </c>
      <c r="J208" s="270"/>
      <c r="K208" s="270"/>
      <c r="L208" s="270"/>
      <c r="M208" s="270"/>
      <c r="N208" s="270"/>
    </row>
    <row r="209" spans="1:14" s="35" customFormat="1" ht="14.1" customHeight="1">
      <c r="A209" s="210"/>
      <c r="B209" s="65"/>
      <c r="C209" s="207"/>
      <c r="D209" s="207"/>
      <c r="E209" s="207"/>
      <c r="F209" s="54"/>
      <c r="G209" s="44"/>
      <c r="H209" s="205"/>
      <c r="I209" s="205"/>
      <c r="J209" s="205"/>
      <c r="K209" s="208"/>
      <c r="L209" s="208"/>
      <c r="M209" s="55"/>
      <c r="N209" s="157"/>
    </row>
    <row r="210" spans="1:14" s="35" customFormat="1" ht="14.1" customHeight="1">
      <c r="A210" s="204"/>
      <c r="B210" s="65"/>
      <c r="C210" s="203"/>
      <c r="D210" s="203"/>
      <c r="E210" s="203"/>
      <c r="F210" s="54"/>
      <c r="G210" s="44"/>
      <c r="H210" s="202"/>
      <c r="I210" s="202"/>
      <c r="J210" s="202"/>
      <c r="K210" s="201"/>
      <c r="L210" s="201"/>
      <c r="M210" s="55"/>
      <c r="N210" s="157"/>
    </row>
    <row r="211" spans="1:14" s="35" customFormat="1" ht="14.1" customHeight="1">
      <c r="A211" s="204"/>
      <c r="B211" s="65"/>
      <c r="C211" s="203"/>
      <c r="D211" s="203"/>
      <c r="E211" s="203"/>
      <c r="F211" s="54"/>
      <c r="G211" s="44"/>
      <c r="H211" s="202"/>
      <c r="I211" s="202"/>
      <c r="J211" s="202"/>
      <c r="K211" s="201"/>
      <c r="L211" s="201"/>
      <c r="M211" s="55"/>
      <c r="N211" s="157"/>
    </row>
    <row r="212" spans="1:14" s="35" customFormat="1" ht="14.1" customHeight="1">
      <c r="A212" s="204"/>
      <c r="B212" s="65"/>
      <c r="C212" s="203"/>
      <c r="D212" s="203"/>
      <c r="E212" s="203"/>
      <c r="F212" s="54"/>
      <c r="G212" s="44"/>
      <c r="H212" s="202"/>
      <c r="I212" s="202"/>
      <c r="J212" s="202"/>
      <c r="K212" s="201"/>
      <c r="L212" s="201"/>
      <c r="M212" s="55"/>
      <c r="N212" s="157"/>
    </row>
    <row r="213" spans="1:14" s="35" customFormat="1" ht="14.1" customHeight="1">
      <c r="A213" s="204"/>
      <c r="B213" s="65"/>
      <c r="C213" s="203"/>
      <c r="D213" s="203"/>
      <c r="E213" s="203"/>
      <c r="F213" s="54"/>
      <c r="G213" s="44"/>
      <c r="H213" s="202"/>
      <c r="I213" s="202"/>
      <c r="J213" s="202"/>
      <c r="K213" s="201"/>
      <c r="L213" s="201"/>
      <c r="M213" s="55"/>
      <c r="N213" s="157"/>
    </row>
    <row r="214" spans="1:14" s="35" customFormat="1" ht="14.1" customHeight="1">
      <c r="A214" s="204"/>
      <c r="B214" s="65"/>
      <c r="C214" s="203"/>
      <c r="D214" s="203"/>
      <c r="E214" s="203"/>
      <c r="F214" s="54"/>
      <c r="G214" s="44"/>
      <c r="H214" s="202"/>
      <c r="I214" s="202"/>
      <c r="J214" s="202"/>
      <c r="K214" s="201"/>
      <c r="L214" s="201"/>
      <c r="M214" s="55"/>
      <c r="N214" s="157"/>
    </row>
    <row r="215" spans="1:14" s="35" customFormat="1" ht="14.1" customHeight="1">
      <c r="A215" s="204"/>
      <c r="B215" s="65"/>
      <c r="C215" s="203"/>
      <c r="D215" s="203"/>
      <c r="E215" s="203"/>
      <c r="F215" s="54"/>
      <c r="G215" s="44"/>
      <c r="H215" s="202"/>
      <c r="I215" s="202"/>
      <c r="J215" s="202"/>
      <c r="K215" s="201"/>
      <c r="L215" s="201"/>
      <c r="M215" s="55"/>
      <c r="N215" s="157"/>
    </row>
    <row r="216" spans="1:14" s="35" customFormat="1" ht="14.1" customHeight="1">
      <c r="A216" s="204"/>
      <c r="B216" s="65"/>
      <c r="C216" s="203"/>
      <c r="D216" s="203"/>
      <c r="E216" s="203"/>
      <c r="F216" s="54"/>
      <c r="G216" s="44"/>
      <c r="H216" s="202"/>
      <c r="I216" s="202"/>
      <c r="J216" s="202"/>
      <c r="K216" s="201"/>
      <c r="L216" s="201"/>
      <c r="M216" s="55"/>
      <c r="N216" s="157"/>
    </row>
    <row r="217" spans="1:14" s="35" customFormat="1" ht="14.1" customHeight="1">
      <c r="A217" s="204"/>
      <c r="B217" s="65"/>
      <c r="C217" s="203"/>
      <c r="D217" s="203"/>
      <c r="E217" s="203"/>
      <c r="F217" s="54"/>
      <c r="G217" s="44"/>
      <c r="H217" s="202"/>
      <c r="I217" s="202"/>
      <c r="J217" s="202"/>
      <c r="K217" s="201"/>
      <c r="L217" s="201"/>
      <c r="M217" s="55"/>
      <c r="N217" s="157"/>
    </row>
    <row r="218" spans="1:14" s="35" customFormat="1" ht="14.1" customHeight="1">
      <c r="A218" s="204"/>
      <c r="B218" s="65"/>
      <c r="C218" s="203"/>
      <c r="D218" s="203"/>
      <c r="E218" s="203"/>
      <c r="F218" s="54"/>
      <c r="G218" s="44"/>
      <c r="H218" s="202"/>
      <c r="I218" s="202"/>
      <c r="J218" s="202"/>
      <c r="K218" s="201"/>
      <c r="L218" s="201"/>
      <c r="M218" s="55"/>
      <c r="N218" s="157"/>
    </row>
    <row r="219" spans="1:14" s="35" customFormat="1" ht="14.1" customHeight="1">
      <c r="A219" s="204"/>
      <c r="B219" s="65"/>
      <c r="C219" s="203"/>
      <c r="D219" s="203"/>
      <c r="E219" s="203"/>
      <c r="F219" s="54"/>
      <c r="G219" s="44"/>
      <c r="H219" s="202"/>
      <c r="I219" s="202"/>
      <c r="J219" s="202"/>
      <c r="K219" s="201"/>
      <c r="L219" s="201"/>
      <c r="M219" s="55"/>
      <c r="N219" s="157"/>
    </row>
    <row r="220" spans="1:14" s="35" customFormat="1" ht="14.1" customHeight="1">
      <c r="A220" s="204"/>
      <c r="B220" s="65"/>
      <c r="C220" s="203"/>
      <c r="D220" s="203"/>
      <c r="E220" s="203"/>
      <c r="F220" s="54"/>
      <c r="G220" s="44"/>
      <c r="H220" s="202"/>
      <c r="I220" s="202"/>
      <c r="J220" s="202"/>
      <c r="K220" s="201"/>
      <c r="L220" s="201"/>
      <c r="M220" s="55"/>
      <c r="N220" s="157"/>
    </row>
    <row r="221" spans="1:14" s="35" customFormat="1" ht="14.1" customHeight="1">
      <c r="A221" s="204"/>
      <c r="B221" s="65"/>
      <c r="C221" s="203"/>
      <c r="D221" s="203"/>
      <c r="E221" s="203"/>
      <c r="F221" s="54"/>
      <c r="G221" s="44"/>
      <c r="H221" s="202"/>
      <c r="I221" s="202"/>
      <c r="J221" s="202"/>
      <c r="K221" s="201"/>
      <c r="L221" s="201"/>
      <c r="M221" s="55"/>
      <c r="N221" s="157"/>
    </row>
    <row r="222" spans="1:14" s="35" customFormat="1" ht="14.1" customHeight="1">
      <c r="A222" s="204"/>
      <c r="B222" s="65"/>
      <c r="C222" s="203"/>
      <c r="D222" s="203"/>
      <c r="E222" s="203"/>
      <c r="F222" s="54"/>
      <c r="G222" s="44"/>
      <c r="H222" s="202"/>
      <c r="I222" s="202"/>
      <c r="J222" s="202"/>
      <c r="K222" s="201"/>
      <c r="L222" s="201"/>
      <c r="M222" s="55"/>
      <c r="N222" s="157"/>
    </row>
    <row r="223" spans="1:14" s="35" customFormat="1" ht="14.1" customHeight="1">
      <c r="A223" s="204"/>
      <c r="B223" s="65"/>
      <c r="C223" s="203"/>
      <c r="D223" s="203"/>
      <c r="E223" s="203"/>
      <c r="F223" s="54"/>
      <c r="G223" s="44"/>
      <c r="H223" s="202"/>
      <c r="I223" s="202"/>
      <c r="J223" s="202"/>
      <c r="K223" s="201"/>
      <c r="L223" s="201"/>
      <c r="M223" s="55"/>
      <c r="N223" s="157"/>
    </row>
    <row r="224" spans="1:14" s="35" customFormat="1" ht="14.1" customHeight="1">
      <c r="A224" s="204"/>
      <c r="B224" s="65"/>
      <c r="C224" s="203"/>
      <c r="D224" s="203"/>
      <c r="E224" s="203"/>
      <c r="F224" s="54"/>
      <c r="G224" s="44"/>
      <c r="H224" s="202"/>
      <c r="I224" s="202"/>
      <c r="J224" s="202"/>
      <c r="K224" s="201"/>
      <c r="L224" s="201"/>
      <c r="M224" s="55"/>
      <c r="N224" s="157"/>
    </row>
    <row r="225" spans="1:14" s="35" customFormat="1" ht="14.1" customHeight="1">
      <c r="A225" s="204"/>
      <c r="B225" s="65"/>
      <c r="C225" s="203"/>
      <c r="D225" s="203"/>
      <c r="E225" s="203"/>
      <c r="F225" s="54"/>
      <c r="G225" s="44"/>
      <c r="H225" s="202"/>
      <c r="I225" s="202"/>
      <c r="J225" s="202"/>
      <c r="K225" s="201"/>
      <c r="L225" s="201"/>
      <c r="M225" s="55"/>
      <c r="N225" s="157"/>
    </row>
    <row r="226" spans="1:14" s="35" customFormat="1" ht="14.1" customHeight="1">
      <c r="A226" s="204"/>
      <c r="B226" s="65"/>
      <c r="C226" s="203"/>
      <c r="D226" s="203"/>
      <c r="E226" s="203"/>
      <c r="F226" s="54"/>
      <c r="G226" s="44"/>
      <c r="H226" s="202"/>
      <c r="I226" s="202"/>
      <c r="J226" s="202"/>
      <c r="K226" s="201"/>
      <c r="L226" s="201"/>
      <c r="M226" s="55"/>
      <c r="N226" s="157"/>
    </row>
    <row r="227" spans="1:14" s="35" customFormat="1" ht="14.1" customHeight="1">
      <c r="A227" s="204"/>
      <c r="B227" s="65"/>
      <c r="C227" s="203"/>
      <c r="D227" s="203"/>
      <c r="E227" s="203"/>
      <c r="F227" s="54"/>
      <c r="G227" s="44"/>
      <c r="H227" s="202"/>
      <c r="I227" s="202"/>
      <c r="J227" s="202"/>
      <c r="K227" s="201"/>
      <c r="L227" s="201"/>
      <c r="M227" s="55"/>
      <c r="N227" s="157"/>
    </row>
    <row r="228" spans="1:14" s="35" customFormat="1" ht="14.1" customHeight="1">
      <c r="A228" s="204"/>
      <c r="B228" s="65"/>
      <c r="C228" s="203"/>
      <c r="D228" s="203"/>
      <c r="E228" s="203"/>
      <c r="F228" s="54"/>
      <c r="G228" s="44"/>
      <c r="H228" s="202"/>
      <c r="I228" s="202"/>
      <c r="J228" s="202"/>
      <c r="K228" s="201"/>
      <c r="L228" s="201"/>
      <c r="M228" s="55"/>
      <c r="N228" s="157"/>
    </row>
    <row r="229" spans="1:14" s="35" customFormat="1" ht="14.1" customHeight="1">
      <c r="A229" s="204"/>
      <c r="B229" s="65"/>
      <c r="C229" s="203"/>
      <c r="D229" s="203"/>
      <c r="E229" s="203"/>
      <c r="F229" s="54"/>
      <c r="G229" s="44"/>
      <c r="H229" s="202"/>
      <c r="I229" s="202"/>
      <c r="J229" s="202"/>
      <c r="K229" s="201"/>
      <c r="L229" s="201"/>
      <c r="M229" s="55"/>
      <c r="N229" s="157"/>
    </row>
    <row r="230" spans="1:14" s="35" customFormat="1" ht="14.1" customHeight="1">
      <c r="A230" s="204"/>
      <c r="B230" s="65"/>
      <c r="C230" s="203"/>
      <c r="D230" s="203"/>
      <c r="E230" s="203"/>
      <c r="F230" s="54"/>
      <c r="G230" s="44"/>
      <c r="H230" s="202"/>
      <c r="I230" s="202"/>
      <c r="J230" s="202"/>
      <c r="K230" s="201"/>
      <c r="L230" s="201"/>
      <c r="M230" s="55"/>
      <c r="N230" s="157"/>
    </row>
    <row r="231" spans="1:14" s="35" customFormat="1" ht="14.1" customHeight="1">
      <c r="A231" s="204"/>
      <c r="B231" s="65"/>
      <c r="C231" s="203"/>
      <c r="D231" s="203"/>
      <c r="E231" s="203"/>
      <c r="F231" s="54"/>
      <c r="G231" s="44"/>
      <c r="H231" s="202"/>
      <c r="I231" s="202"/>
      <c r="J231" s="202"/>
      <c r="K231" s="201"/>
      <c r="L231" s="201"/>
      <c r="M231" s="55"/>
      <c r="N231" s="157"/>
    </row>
    <row r="232" spans="1:14" s="35" customFormat="1" ht="14.1" customHeight="1">
      <c r="A232" s="204"/>
      <c r="B232" s="65"/>
      <c r="C232" s="203"/>
      <c r="D232" s="203"/>
      <c r="E232" s="203"/>
      <c r="F232" s="54"/>
      <c r="G232" s="44"/>
      <c r="H232" s="202"/>
      <c r="I232" s="202"/>
      <c r="J232" s="202"/>
      <c r="K232" s="201"/>
      <c r="L232" s="201"/>
      <c r="M232" s="55"/>
      <c r="N232" s="157"/>
    </row>
    <row r="233" spans="1:14" s="35" customFormat="1" ht="14.1" customHeight="1">
      <c r="A233" s="204"/>
      <c r="B233" s="65"/>
      <c r="C233" s="203"/>
      <c r="D233" s="203"/>
      <c r="E233" s="203"/>
      <c r="F233" s="54"/>
      <c r="G233" s="44"/>
      <c r="H233" s="202"/>
      <c r="I233" s="202"/>
      <c r="J233" s="202"/>
      <c r="K233" s="201"/>
      <c r="L233" s="201"/>
      <c r="M233" s="55"/>
      <c r="N233" s="157"/>
    </row>
    <row r="234" spans="1:14" s="35" customFormat="1" ht="14.1" customHeight="1">
      <c r="A234" s="204"/>
      <c r="B234" s="65"/>
      <c r="C234" s="203"/>
      <c r="D234" s="203"/>
      <c r="E234" s="203"/>
      <c r="F234" s="54"/>
      <c r="G234" s="44"/>
      <c r="H234" s="202"/>
      <c r="I234" s="202"/>
      <c r="J234" s="202"/>
      <c r="K234" s="201"/>
      <c r="L234" s="201"/>
      <c r="M234" s="55"/>
      <c r="N234" s="157"/>
    </row>
    <row r="235" spans="1:14" s="35" customFormat="1" ht="14.1" customHeight="1">
      <c r="A235" s="204"/>
      <c r="B235" s="65"/>
      <c r="C235" s="203"/>
      <c r="D235" s="203"/>
      <c r="E235" s="203"/>
      <c r="F235" s="54"/>
      <c r="G235" s="44"/>
      <c r="H235" s="202"/>
      <c r="I235" s="202"/>
      <c r="J235" s="202"/>
      <c r="K235" s="201"/>
      <c r="L235" s="201"/>
      <c r="M235" s="55"/>
      <c r="N235" s="157"/>
    </row>
    <row r="236" spans="1:14" s="35" customFormat="1" ht="14.1" customHeight="1">
      <c r="A236" s="204"/>
      <c r="B236" s="65"/>
      <c r="C236" s="203"/>
      <c r="D236" s="203"/>
      <c r="E236" s="203"/>
      <c r="F236" s="54"/>
      <c r="G236" s="44"/>
      <c r="H236" s="202"/>
      <c r="I236" s="202"/>
      <c r="J236" s="202"/>
      <c r="K236" s="201"/>
      <c r="L236" s="201"/>
      <c r="M236" s="55"/>
      <c r="N236" s="157"/>
    </row>
    <row r="237" spans="1:14" s="35" customFormat="1" ht="14.1" customHeight="1">
      <c r="A237" s="204"/>
      <c r="B237" s="65"/>
      <c r="C237" s="203"/>
      <c r="D237" s="203"/>
      <c r="E237" s="203"/>
      <c r="F237" s="54"/>
      <c r="G237" s="44"/>
      <c r="H237" s="202"/>
      <c r="I237" s="202"/>
      <c r="J237" s="202"/>
      <c r="K237" s="201"/>
      <c r="L237" s="201"/>
      <c r="M237" s="55"/>
      <c r="N237" s="157"/>
    </row>
    <row r="238" spans="1:14" s="35" customFormat="1" ht="14.1" customHeight="1">
      <c r="A238" s="204"/>
      <c r="B238" s="65"/>
      <c r="C238" s="203"/>
      <c r="D238" s="203"/>
      <c r="E238" s="203"/>
      <c r="F238" s="54"/>
      <c r="G238" s="44"/>
      <c r="H238" s="202"/>
      <c r="I238" s="202"/>
      <c r="J238" s="202"/>
      <c r="K238" s="201"/>
      <c r="L238" s="201"/>
      <c r="M238" s="55"/>
      <c r="N238" s="157"/>
    </row>
    <row r="239" spans="1:14" s="35" customFormat="1" ht="14.1" customHeight="1">
      <c r="A239" s="204"/>
      <c r="B239" s="65"/>
      <c r="C239" s="203"/>
      <c r="D239" s="203"/>
      <c r="E239" s="203"/>
      <c r="F239" s="54"/>
      <c r="G239" s="44"/>
      <c r="H239" s="202"/>
      <c r="I239" s="202"/>
      <c r="J239" s="202"/>
      <c r="K239" s="201"/>
      <c r="L239" s="201"/>
      <c r="M239" s="55"/>
      <c r="N239" s="157"/>
    </row>
    <row r="240" spans="1:14" s="35" customFormat="1" ht="14.1" customHeight="1">
      <c r="A240" s="204"/>
      <c r="B240" s="65"/>
      <c r="C240" s="203"/>
      <c r="D240" s="203"/>
      <c r="E240" s="203"/>
      <c r="F240" s="54"/>
      <c r="G240" s="44"/>
      <c r="H240" s="202"/>
      <c r="I240" s="202"/>
      <c r="J240" s="202"/>
      <c r="K240" s="201"/>
      <c r="L240" s="201"/>
      <c r="M240" s="55"/>
      <c r="N240" s="157"/>
    </row>
    <row r="241" spans="1:14" s="35" customFormat="1" ht="14.1" customHeight="1">
      <c r="A241" s="204"/>
      <c r="B241" s="65"/>
      <c r="C241" s="203"/>
      <c r="D241" s="203"/>
      <c r="E241" s="203"/>
      <c r="F241" s="54"/>
      <c r="G241" s="44"/>
      <c r="H241" s="202"/>
      <c r="I241" s="202"/>
      <c r="J241" s="202"/>
      <c r="K241" s="201"/>
      <c r="L241" s="201"/>
      <c r="M241" s="55"/>
      <c r="N241" s="157"/>
    </row>
    <row r="242" spans="1:14" s="35" customFormat="1" ht="14.1" customHeight="1">
      <c r="A242" s="204"/>
      <c r="B242" s="65"/>
      <c r="C242" s="203"/>
      <c r="D242" s="203"/>
      <c r="E242" s="203"/>
      <c r="F242" s="54"/>
      <c r="G242" s="44"/>
      <c r="H242" s="202"/>
      <c r="I242" s="202"/>
      <c r="J242" s="202"/>
      <c r="K242" s="201"/>
      <c r="L242" s="201"/>
      <c r="M242" s="55"/>
      <c r="N242" s="157"/>
    </row>
    <row r="243" spans="1:14" s="35" customFormat="1" ht="14.1" customHeight="1">
      <c r="A243" s="204"/>
      <c r="B243" s="65"/>
      <c r="C243" s="203"/>
      <c r="D243" s="203"/>
      <c r="E243" s="203"/>
      <c r="F243" s="54"/>
      <c r="G243" s="44"/>
      <c r="H243" s="202"/>
      <c r="I243" s="202"/>
      <c r="J243" s="202"/>
      <c r="K243" s="201"/>
      <c r="L243" s="201"/>
      <c r="M243" s="55"/>
      <c r="N243" s="157"/>
    </row>
    <row r="244" spans="1:14" s="35" customFormat="1" ht="14.1" customHeight="1">
      <c r="A244" s="204"/>
      <c r="B244" s="65"/>
      <c r="C244" s="203"/>
      <c r="D244" s="203"/>
      <c r="E244" s="203"/>
      <c r="F244" s="54"/>
      <c r="G244" s="44"/>
      <c r="H244" s="202"/>
      <c r="I244" s="202"/>
      <c r="J244" s="202"/>
      <c r="K244" s="201"/>
      <c r="L244" s="201"/>
      <c r="M244" s="55"/>
      <c r="N244" s="157"/>
    </row>
    <row r="245" spans="1:14" s="35" customFormat="1" ht="14.1" customHeight="1">
      <c r="A245" s="204"/>
      <c r="B245" s="65"/>
      <c r="C245" s="203"/>
      <c r="D245" s="203"/>
      <c r="E245" s="203"/>
      <c r="F245" s="54"/>
      <c r="G245" s="44"/>
      <c r="H245" s="202"/>
      <c r="I245" s="202"/>
      <c r="J245" s="202"/>
      <c r="K245" s="201"/>
      <c r="L245" s="201"/>
      <c r="M245" s="55"/>
      <c r="N245" s="157"/>
    </row>
    <row r="246" spans="1:14" s="35" customFormat="1" ht="14.1" customHeight="1">
      <c r="A246" s="204"/>
      <c r="B246" s="65"/>
      <c r="C246" s="203"/>
      <c r="D246" s="203"/>
      <c r="E246" s="203"/>
      <c r="F246" s="54"/>
      <c r="G246" s="44"/>
      <c r="H246" s="202"/>
      <c r="I246" s="202"/>
      <c r="J246" s="202"/>
      <c r="K246" s="201"/>
      <c r="L246" s="201"/>
      <c r="M246" s="55"/>
      <c r="N246" s="157"/>
    </row>
    <row r="247" spans="1:14" s="35" customFormat="1" ht="14.1" customHeight="1">
      <c r="A247" s="204"/>
      <c r="B247" s="65"/>
      <c r="C247" s="203"/>
      <c r="D247" s="203"/>
      <c r="E247" s="203"/>
      <c r="F247" s="54"/>
      <c r="G247" s="44"/>
      <c r="H247" s="202"/>
      <c r="I247" s="202"/>
      <c r="J247" s="202"/>
      <c r="K247" s="201"/>
      <c r="L247" s="201"/>
      <c r="M247" s="55"/>
      <c r="N247" s="157"/>
    </row>
    <row r="248" spans="1:14" s="35" customFormat="1" ht="14.1" customHeight="1">
      <c r="A248" s="204"/>
      <c r="B248" s="65"/>
      <c r="C248" s="203"/>
      <c r="D248" s="203"/>
      <c r="E248" s="203"/>
      <c r="F248" s="54"/>
      <c r="G248" s="44"/>
      <c r="H248" s="202"/>
      <c r="I248" s="202"/>
      <c r="J248" s="202"/>
      <c r="K248" s="201"/>
      <c r="L248" s="201"/>
      <c r="M248" s="55"/>
      <c r="N248" s="157"/>
    </row>
    <row r="249" spans="1:14" s="35" customFormat="1" ht="14.1" customHeight="1">
      <c r="A249" s="204"/>
      <c r="B249" s="65"/>
      <c r="C249" s="203"/>
      <c r="D249" s="203"/>
      <c r="E249" s="203"/>
      <c r="F249" s="54"/>
      <c r="G249" s="44"/>
      <c r="H249" s="202"/>
      <c r="I249" s="202"/>
      <c r="J249" s="202"/>
      <c r="K249" s="201"/>
      <c r="L249" s="201"/>
      <c r="M249" s="55"/>
      <c r="N249" s="157"/>
    </row>
    <row r="250" spans="1:14" s="35" customFormat="1" ht="14.1" customHeight="1">
      <c r="A250" s="204"/>
      <c r="B250" s="65"/>
      <c r="C250" s="203"/>
      <c r="D250" s="203"/>
      <c r="E250" s="203"/>
      <c r="F250" s="54"/>
      <c r="G250" s="44"/>
      <c r="H250" s="202"/>
      <c r="I250" s="202"/>
      <c r="J250" s="202"/>
      <c r="K250" s="201"/>
      <c r="L250" s="201"/>
      <c r="M250" s="55"/>
      <c r="N250" s="157"/>
    </row>
    <row r="251" spans="1:14" s="35" customFormat="1" ht="14.1" customHeight="1">
      <c r="A251" s="204"/>
      <c r="B251" s="65"/>
      <c r="C251" s="203"/>
      <c r="D251" s="203"/>
      <c r="E251" s="203"/>
      <c r="F251" s="54"/>
      <c r="G251" s="44"/>
      <c r="H251" s="202"/>
      <c r="I251" s="202"/>
      <c r="J251" s="202"/>
      <c r="K251" s="201"/>
      <c r="L251" s="201"/>
      <c r="M251" s="55"/>
      <c r="N251" s="157"/>
    </row>
    <row r="252" spans="1:14" s="35" customFormat="1" ht="14.1" customHeight="1">
      <c r="A252" s="204"/>
      <c r="B252" s="65"/>
      <c r="C252" s="203"/>
      <c r="D252" s="203"/>
      <c r="E252" s="203"/>
      <c r="F252" s="54"/>
      <c r="G252" s="44"/>
      <c r="H252" s="202"/>
      <c r="I252" s="202"/>
      <c r="J252" s="202"/>
      <c r="K252" s="201"/>
      <c r="L252" s="201"/>
      <c r="M252" s="55"/>
      <c r="N252" s="157"/>
    </row>
    <row r="253" spans="1:14" s="35" customFormat="1" ht="14.1" customHeight="1">
      <c r="A253" s="204"/>
      <c r="B253" s="65"/>
      <c r="C253" s="203"/>
      <c r="D253" s="203"/>
      <c r="E253" s="203"/>
      <c r="F253" s="54"/>
      <c r="G253" s="44"/>
      <c r="H253" s="202"/>
      <c r="I253" s="202"/>
      <c r="J253" s="202"/>
      <c r="K253" s="201"/>
      <c r="L253" s="201"/>
      <c r="M253" s="55"/>
      <c r="N253" s="157"/>
    </row>
    <row r="254" spans="1:14" s="35" customFormat="1" ht="14.1" customHeight="1">
      <c r="A254" s="204"/>
      <c r="B254" s="65"/>
      <c r="C254" s="203"/>
      <c r="D254" s="203"/>
      <c r="E254" s="203"/>
      <c r="F254" s="54"/>
      <c r="G254" s="44"/>
      <c r="H254" s="202"/>
      <c r="I254" s="202"/>
      <c r="J254" s="202"/>
      <c r="K254" s="201"/>
      <c r="L254" s="201"/>
      <c r="M254" s="55"/>
      <c r="N254" s="157"/>
    </row>
    <row r="255" spans="1:14" s="35" customFormat="1" ht="14.1" customHeight="1">
      <c r="A255" s="204"/>
      <c r="B255" s="65"/>
      <c r="C255" s="203"/>
      <c r="D255" s="203"/>
      <c r="E255" s="203"/>
      <c r="F255" s="54"/>
      <c r="G255" s="44"/>
      <c r="H255" s="202"/>
      <c r="I255" s="202"/>
      <c r="J255" s="202"/>
      <c r="K255" s="201"/>
      <c r="L255" s="201"/>
      <c r="M255" s="55"/>
      <c r="N255" s="157"/>
    </row>
    <row r="256" spans="1:14" s="35" customFormat="1" ht="14.1" customHeight="1">
      <c r="A256" s="204"/>
      <c r="B256" s="65"/>
      <c r="C256" s="203"/>
      <c r="D256" s="203"/>
      <c r="E256" s="203"/>
      <c r="F256" s="54"/>
      <c r="G256" s="44"/>
      <c r="H256" s="202"/>
      <c r="I256" s="202"/>
      <c r="J256" s="202"/>
      <c r="K256" s="201"/>
      <c r="L256" s="201"/>
      <c r="M256" s="55"/>
      <c r="N256" s="157"/>
    </row>
    <row r="257" spans="1:14" s="35" customFormat="1" ht="14.1" customHeight="1">
      <c r="A257" s="204"/>
      <c r="B257" s="65"/>
      <c r="C257" s="203"/>
      <c r="D257" s="203"/>
      <c r="E257" s="203"/>
      <c r="F257" s="54"/>
      <c r="G257" s="44"/>
      <c r="H257" s="202"/>
      <c r="I257" s="202"/>
      <c r="J257" s="202"/>
      <c r="K257" s="201"/>
      <c r="L257" s="201"/>
      <c r="M257" s="55"/>
      <c r="N257" s="157"/>
    </row>
    <row r="258" spans="1:14" s="35" customFormat="1" ht="14.1" customHeight="1">
      <c r="A258" s="204"/>
      <c r="B258" s="65"/>
      <c r="C258" s="203"/>
      <c r="D258" s="203"/>
      <c r="E258" s="203"/>
      <c r="F258" s="54"/>
      <c r="G258" s="44"/>
      <c r="H258" s="202"/>
      <c r="I258" s="202"/>
      <c r="J258" s="202"/>
      <c r="K258" s="201"/>
      <c r="L258" s="201"/>
      <c r="M258" s="55"/>
      <c r="N258" s="157"/>
    </row>
    <row r="259" spans="1:14" s="35" customFormat="1" ht="14.1" customHeight="1">
      <c r="A259" s="204"/>
      <c r="B259" s="65"/>
      <c r="C259" s="203"/>
      <c r="D259" s="203"/>
      <c r="E259" s="203"/>
      <c r="F259" s="54"/>
      <c r="G259" s="44"/>
      <c r="H259" s="202"/>
      <c r="I259" s="202"/>
      <c r="J259" s="202"/>
      <c r="K259" s="201"/>
      <c r="L259" s="201"/>
      <c r="M259" s="55"/>
      <c r="N259" s="157"/>
    </row>
    <row r="260" spans="1:14" s="35" customFormat="1" ht="14.1" customHeight="1">
      <c r="A260" s="204"/>
      <c r="B260" s="65"/>
      <c r="C260" s="203"/>
      <c r="D260" s="203"/>
      <c r="E260" s="203"/>
      <c r="F260" s="54"/>
      <c r="G260" s="44"/>
      <c r="H260" s="202"/>
      <c r="I260" s="202"/>
      <c r="J260" s="202"/>
      <c r="K260" s="201"/>
      <c r="L260" s="201"/>
      <c r="M260" s="55"/>
      <c r="N260" s="157"/>
    </row>
    <row r="261" spans="1:14" s="35" customFormat="1" ht="14.1" customHeight="1">
      <c r="A261" s="204"/>
      <c r="B261" s="65"/>
      <c r="C261" s="203"/>
      <c r="D261" s="203"/>
      <c r="E261" s="203"/>
      <c r="F261" s="54"/>
      <c r="G261" s="44"/>
      <c r="H261" s="202"/>
      <c r="I261" s="202"/>
      <c r="J261" s="202"/>
      <c r="K261" s="201"/>
      <c r="L261" s="201"/>
      <c r="M261" s="55"/>
      <c r="N261" s="157"/>
    </row>
    <row r="262" spans="1:14" s="35" customFormat="1" ht="14.1" customHeight="1">
      <c r="A262" s="204"/>
      <c r="B262" s="65"/>
      <c r="C262" s="203"/>
      <c r="D262" s="203"/>
      <c r="E262" s="203"/>
      <c r="F262" s="54"/>
      <c r="G262" s="44"/>
      <c r="H262" s="202"/>
      <c r="I262" s="202"/>
      <c r="J262" s="202"/>
      <c r="K262" s="201"/>
      <c r="L262" s="201"/>
      <c r="M262" s="55"/>
      <c r="N262" s="157"/>
    </row>
    <row r="263" spans="1:14" s="35" customFormat="1" ht="14.1" customHeight="1">
      <c r="A263" s="204"/>
      <c r="B263" s="65"/>
      <c r="C263" s="203"/>
      <c r="D263" s="203"/>
      <c r="E263" s="203"/>
      <c r="F263" s="54"/>
      <c r="G263" s="44"/>
      <c r="H263" s="202"/>
      <c r="I263" s="202"/>
      <c r="J263" s="202"/>
      <c r="K263" s="201"/>
      <c r="L263" s="201"/>
      <c r="M263" s="55"/>
      <c r="N263" s="157"/>
    </row>
    <row r="264" spans="1:14" s="35" customFormat="1" ht="14.1" customHeight="1">
      <c r="A264" s="204"/>
      <c r="B264" s="65"/>
      <c r="C264" s="203"/>
      <c r="D264" s="203"/>
      <c r="E264" s="203"/>
      <c r="F264" s="54"/>
      <c r="G264" s="44"/>
      <c r="H264" s="202"/>
      <c r="I264" s="202"/>
      <c r="J264" s="202"/>
      <c r="K264" s="201"/>
      <c r="L264" s="201"/>
      <c r="M264" s="55"/>
      <c r="N264" s="157"/>
    </row>
    <row r="265" spans="1:14" s="35" customFormat="1" ht="14.1" customHeight="1">
      <c r="A265" s="204"/>
      <c r="B265" s="65"/>
      <c r="C265" s="203"/>
      <c r="D265" s="203"/>
      <c r="E265" s="203"/>
      <c r="F265" s="54"/>
      <c r="G265" s="44"/>
      <c r="H265" s="202"/>
      <c r="I265" s="202"/>
      <c r="J265" s="202"/>
      <c r="K265" s="201"/>
      <c r="L265" s="201"/>
      <c r="M265" s="55"/>
      <c r="N265" s="157"/>
    </row>
    <row r="266" spans="1:14" s="35" customFormat="1" ht="14.1" customHeight="1">
      <c r="A266" s="204"/>
      <c r="B266" s="65"/>
      <c r="C266" s="203"/>
      <c r="D266" s="203"/>
      <c r="E266" s="203"/>
      <c r="F266" s="54"/>
      <c r="G266" s="44"/>
      <c r="H266" s="202"/>
      <c r="I266" s="202"/>
      <c r="J266" s="202"/>
      <c r="K266" s="201"/>
      <c r="L266" s="201"/>
      <c r="M266" s="55"/>
      <c r="N266" s="157"/>
    </row>
    <row r="267" spans="1:14" s="35" customFormat="1" ht="14.1" customHeight="1">
      <c r="A267" s="204"/>
      <c r="B267" s="65"/>
      <c r="C267" s="203"/>
      <c r="D267" s="203"/>
      <c r="E267" s="203"/>
      <c r="F267" s="54"/>
      <c r="G267" s="44"/>
      <c r="H267" s="202"/>
      <c r="I267" s="202"/>
      <c r="J267" s="202"/>
      <c r="K267" s="201"/>
      <c r="L267" s="201"/>
      <c r="M267" s="55"/>
      <c r="N267" s="157"/>
    </row>
    <row r="268" spans="1:14" s="35" customFormat="1" ht="14.1" customHeight="1">
      <c r="A268" s="204"/>
      <c r="B268" s="65"/>
      <c r="C268" s="203"/>
      <c r="D268" s="203"/>
      <c r="E268" s="203"/>
      <c r="F268" s="54"/>
      <c r="G268" s="44"/>
      <c r="H268" s="202"/>
      <c r="I268" s="202"/>
      <c r="J268" s="202"/>
      <c r="K268" s="201"/>
      <c r="L268" s="201"/>
      <c r="M268" s="55"/>
      <c r="N268" s="157"/>
    </row>
    <row r="269" spans="1:14" s="35" customFormat="1" ht="14.1" customHeight="1">
      <c r="A269" s="204"/>
      <c r="B269" s="65"/>
      <c r="C269" s="203"/>
      <c r="D269" s="203"/>
      <c r="E269" s="203"/>
      <c r="F269" s="54"/>
      <c r="G269" s="44"/>
      <c r="H269" s="202"/>
      <c r="I269" s="202"/>
      <c r="J269" s="202"/>
      <c r="K269" s="201"/>
      <c r="L269" s="201"/>
      <c r="M269" s="55"/>
      <c r="N269" s="157"/>
    </row>
    <row r="270" spans="1:14" s="35" customFormat="1" ht="14.1" customHeight="1">
      <c r="A270" s="204"/>
      <c r="B270" s="65"/>
      <c r="C270" s="203"/>
      <c r="D270" s="203"/>
      <c r="E270" s="203"/>
      <c r="F270" s="54"/>
      <c r="G270" s="44"/>
      <c r="H270" s="202"/>
      <c r="I270" s="202"/>
      <c r="J270" s="202"/>
      <c r="K270" s="201"/>
      <c r="L270" s="201"/>
      <c r="M270" s="55"/>
      <c r="N270" s="157"/>
    </row>
    <row r="271" spans="1:14" s="35" customFormat="1" ht="14.1" customHeight="1">
      <c r="A271" s="204"/>
      <c r="B271" s="65"/>
      <c r="C271" s="203"/>
      <c r="D271" s="203"/>
      <c r="E271" s="203"/>
      <c r="F271" s="54"/>
      <c r="G271" s="44"/>
      <c r="H271" s="202"/>
      <c r="I271" s="202"/>
      <c r="J271" s="202"/>
      <c r="K271" s="201"/>
      <c r="L271" s="201"/>
      <c r="M271" s="55"/>
      <c r="N271" s="157"/>
    </row>
    <row r="272" spans="1:14" s="35" customFormat="1" ht="14.1" customHeight="1">
      <c r="A272" s="204"/>
      <c r="B272" s="65"/>
      <c r="C272" s="203"/>
      <c r="D272" s="203"/>
      <c r="E272" s="203"/>
      <c r="F272" s="54"/>
      <c r="G272" s="44"/>
      <c r="H272" s="202"/>
      <c r="I272" s="202"/>
      <c r="J272" s="202"/>
      <c r="K272" s="201"/>
      <c r="L272" s="201"/>
      <c r="M272" s="55"/>
      <c r="N272" s="157"/>
    </row>
    <row r="273" spans="1:14" s="35" customFormat="1" ht="14.1" customHeight="1">
      <c r="A273" s="204"/>
      <c r="B273" s="65"/>
      <c r="C273" s="203"/>
      <c r="D273" s="203"/>
      <c r="E273" s="203"/>
      <c r="F273" s="54"/>
      <c r="G273" s="44"/>
      <c r="H273" s="202"/>
      <c r="I273" s="202"/>
      <c r="J273" s="202"/>
      <c r="K273" s="201"/>
      <c r="L273" s="201"/>
      <c r="M273" s="55"/>
      <c r="N273" s="157"/>
    </row>
    <row r="274" spans="1:14" s="35" customFormat="1" ht="14.1" customHeight="1">
      <c r="A274" s="204"/>
      <c r="B274" s="65"/>
      <c r="C274" s="203"/>
      <c r="D274" s="203"/>
      <c r="E274" s="203"/>
      <c r="F274" s="54"/>
      <c r="G274" s="44"/>
      <c r="H274" s="202"/>
      <c r="I274" s="202"/>
      <c r="J274" s="202"/>
      <c r="K274" s="201"/>
      <c r="L274" s="201"/>
      <c r="M274" s="55"/>
      <c r="N274" s="157"/>
    </row>
    <row r="275" spans="1:14" s="35" customFormat="1" ht="14.1" customHeight="1">
      <c r="A275" s="204"/>
      <c r="B275" s="65"/>
      <c r="C275" s="203"/>
      <c r="D275" s="203"/>
      <c r="E275" s="203"/>
      <c r="F275" s="54"/>
      <c r="G275" s="44"/>
      <c r="H275" s="202"/>
      <c r="I275" s="202"/>
      <c r="J275" s="202"/>
      <c r="K275" s="201"/>
      <c r="L275" s="201"/>
      <c r="M275" s="55"/>
      <c r="N275" s="157"/>
    </row>
    <row r="276" spans="1:14" s="35" customFormat="1" ht="14.1" customHeight="1">
      <c r="A276" s="204"/>
      <c r="B276" s="65"/>
      <c r="C276" s="203"/>
      <c r="D276" s="203"/>
      <c r="E276" s="203"/>
      <c r="F276" s="54"/>
      <c r="G276" s="44"/>
      <c r="H276" s="202"/>
      <c r="I276" s="202"/>
      <c r="J276" s="202"/>
      <c r="K276" s="201"/>
      <c r="L276" s="201"/>
      <c r="M276" s="55"/>
      <c r="N276" s="157"/>
    </row>
    <row r="277" spans="1:14" s="35" customFormat="1" ht="14.1" customHeight="1">
      <c r="A277" s="204"/>
      <c r="B277" s="65"/>
      <c r="C277" s="203"/>
      <c r="D277" s="203"/>
      <c r="E277" s="203"/>
      <c r="F277" s="54"/>
      <c r="G277" s="44"/>
      <c r="H277" s="202"/>
      <c r="I277" s="202"/>
      <c r="J277" s="202"/>
      <c r="K277" s="201"/>
      <c r="L277" s="201"/>
      <c r="M277" s="55"/>
      <c r="N277" s="157"/>
    </row>
    <row r="278" spans="1:14" s="35" customFormat="1" ht="14.1" customHeight="1">
      <c r="A278" s="145"/>
      <c r="B278" s="65"/>
      <c r="C278" s="144"/>
      <c r="D278" s="144"/>
      <c r="E278" s="144"/>
      <c r="F278" s="54"/>
      <c r="G278" s="44"/>
      <c r="H278" s="143"/>
      <c r="I278" s="143"/>
      <c r="J278" s="143"/>
      <c r="K278" s="56"/>
      <c r="L278" s="55"/>
      <c r="M278" s="55"/>
      <c r="N278" s="146"/>
    </row>
    <row r="279" spans="1:14" s="35" customFormat="1" ht="14.1" customHeight="1">
      <c r="A279" s="38"/>
      <c r="B279" s="38" t="s">
        <v>61</v>
      </c>
      <c r="C279" s="69"/>
      <c r="D279" s="69"/>
      <c r="E279" s="69"/>
      <c r="F279" s="69"/>
      <c r="G279" s="69"/>
      <c r="H279" s="69"/>
      <c r="I279" s="69"/>
      <c r="J279" s="57"/>
      <c r="K279" s="57"/>
      <c r="L279" s="57"/>
      <c r="M279" s="57"/>
      <c r="N279" s="57"/>
    </row>
    <row r="280" spans="1:14" s="35" customFormat="1" ht="14.1" customHeight="1">
      <c r="A280" s="98"/>
      <c r="B280" s="75"/>
      <c r="C280" s="57"/>
      <c r="D280" s="57"/>
      <c r="E280" s="47"/>
      <c r="F280" s="47"/>
      <c r="G280" s="47"/>
      <c r="H280" s="57"/>
      <c r="I280" s="57"/>
      <c r="J280" s="82"/>
      <c r="K280" s="83"/>
      <c r="L280" s="57"/>
      <c r="M280" s="57"/>
      <c r="N280" s="69"/>
    </row>
    <row r="281" spans="1:14" s="35" customFormat="1" ht="14.1" customHeight="1">
      <c r="A281" s="104">
        <v>1</v>
      </c>
      <c r="B281" s="77" t="s">
        <v>107</v>
      </c>
      <c r="C281" s="77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69"/>
    </row>
    <row r="282" spans="1:14" s="35" customFormat="1" ht="14.1" customHeight="1">
      <c r="A282" s="104"/>
      <c r="B282" s="77" t="s">
        <v>62</v>
      </c>
      <c r="C282" s="77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</row>
    <row r="283" spans="1:14" s="35" customFormat="1" ht="14.1" customHeight="1">
      <c r="A283" s="104"/>
      <c r="B283" s="77" t="s">
        <v>63</v>
      </c>
      <c r="C283" s="77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69"/>
    </row>
    <row r="284" spans="1:14" s="35" customFormat="1" ht="14.1" customHeight="1">
      <c r="A284" s="104"/>
      <c r="B284" s="77" t="s">
        <v>64</v>
      </c>
      <c r="C284" s="77"/>
      <c r="D284" s="74"/>
      <c r="E284" s="74"/>
      <c r="F284" s="73"/>
      <c r="G284" s="77"/>
      <c r="H284" s="108"/>
      <c r="I284" s="69"/>
      <c r="J284" s="69"/>
      <c r="K284" s="74"/>
      <c r="L284" s="74"/>
      <c r="M284" s="74"/>
      <c r="N284" s="73"/>
    </row>
    <row r="285" spans="1:14" s="35" customFormat="1" ht="14.1" customHeight="1">
      <c r="A285" s="104"/>
      <c r="B285" s="77"/>
    </row>
    <row r="286" spans="1:14" s="35" customFormat="1" ht="14.1" customHeight="1">
      <c r="A286" s="104">
        <v>2</v>
      </c>
      <c r="B286" s="77" t="s">
        <v>69</v>
      </c>
      <c r="C286" s="77"/>
      <c r="D286" s="73"/>
      <c r="E286" s="73"/>
      <c r="F286" s="73"/>
      <c r="G286" s="69"/>
      <c r="H286" s="69"/>
      <c r="I286" s="69"/>
      <c r="J286" s="69"/>
      <c r="K286" s="73"/>
      <c r="L286" s="69"/>
      <c r="M286" s="73"/>
      <c r="N286" s="73"/>
    </row>
    <row r="287" spans="1:14" s="35" customFormat="1" ht="14.1" customHeight="1">
      <c r="A287" s="104"/>
      <c r="B287" s="77" t="s">
        <v>70</v>
      </c>
      <c r="C287" s="77"/>
      <c r="D287" s="73"/>
      <c r="E287" s="73"/>
      <c r="F287" s="73"/>
      <c r="G287" s="69"/>
      <c r="H287" s="69"/>
      <c r="I287" s="69"/>
      <c r="J287" s="69"/>
      <c r="K287" s="73"/>
      <c r="L287" s="69"/>
      <c r="M287" s="73"/>
      <c r="N287" s="73"/>
    </row>
    <row r="288" spans="1:14" s="35" customFormat="1" ht="14.1" customHeight="1">
      <c r="A288" s="104"/>
      <c r="B288" s="77" t="s">
        <v>71</v>
      </c>
      <c r="C288" s="77"/>
      <c r="D288" s="73"/>
      <c r="E288" s="73"/>
      <c r="F288" s="73"/>
      <c r="G288" s="69"/>
      <c r="H288" s="69"/>
      <c r="I288" s="69"/>
      <c r="J288" s="69"/>
      <c r="K288" s="73"/>
      <c r="L288" s="69"/>
      <c r="M288" s="73"/>
      <c r="N288" s="73"/>
    </row>
    <row r="289" spans="1:31" ht="14.1" customHeight="1">
      <c r="A289" s="104"/>
      <c r="B289" s="77" t="s">
        <v>171</v>
      </c>
      <c r="C289" s="77"/>
      <c r="D289" s="73"/>
      <c r="E289" s="73"/>
      <c r="F289" s="73"/>
      <c r="G289" s="69"/>
      <c r="H289" s="69"/>
      <c r="I289" s="69"/>
      <c r="J289" s="69"/>
      <c r="K289" s="73"/>
      <c r="L289" s="69"/>
      <c r="M289" s="73"/>
      <c r="N289" s="73"/>
    </row>
    <row r="290" spans="1:31" s="35" customFormat="1" ht="14.1" customHeight="1">
      <c r="A290" s="104"/>
      <c r="B290" s="77"/>
      <c r="C290" s="77"/>
      <c r="D290" s="73"/>
      <c r="E290" s="73"/>
      <c r="F290" s="73"/>
      <c r="G290" s="69"/>
      <c r="H290" s="69"/>
      <c r="I290" s="69"/>
      <c r="J290" s="69"/>
      <c r="K290" s="73"/>
      <c r="L290" s="69"/>
      <c r="M290" s="73"/>
      <c r="N290" s="73"/>
    </row>
    <row r="291" spans="1:31" ht="14.1" customHeight="1">
      <c r="A291" s="104"/>
      <c r="B291" s="77" t="s">
        <v>73</v>
      </c>
      <c r="C291" s="153" t="s">
        <v>201</v>
      </c>
      <c r="D291" s="53"/>
      <c r="E291" s="53"/>
      <c r="F291" s="54" t="s">
        <v>9</v>
      </c>
      <c r="G291" s="44" t="s">
        <v>10</v>
      </c>
      <c r="H291" s="255">
        <v>95.79</v>
      </c>
      <c r="I291" s="255"/>
      <c r="J291" s="53"/>
      <c r="K291" s="56" t="s">
        <v>36</v>
      </c>
      <c r="L291" s="86"/>
      <c r="M291" s="86" t="s">
        <v>43</v>
      </c>
      <c r="N291" s="59">
        <v>2874</v>
      </c>
    </row>
    <row r="292" spans="1:31" ht="14.1" customHeight="1">
      <c r="A292" s="104"/>
      <c r="B292" s="77" t="s">
        <v>109</v>
      </c>
      <c r="C292" s="153" t="s">
        <v>202</v>
      </c>
      <c r="D292" s="53"/>
      <c r="E292" s="53"/>
      <c r="F292" s="54" t="s">
        <v>9</v>
      </c>
      <c r="G292" s="44" t="s">
        <v>10</v>
      </c>
      <c r="H292" s="255">
        <v>128.55000000000001</v>
      </c>
      <c r="I292" s="255"/>
      <c r="J292" s="53"/>
      <c r="K292" s="56" t="s">
        <v>36</v>
      </c>
      <c r="L292" s="86"/>
      <c r="M292" s="86" t="s">
        <v>43</v>
      </c>
      <c r="N292" s="59">
        <v>10284</v>
      </c>
    </row>
    <row r="293" spans="1:31" ht="14.1" customHeight="1">
      <c r="A293" s="104"/>
      <c r="B293" s="77" t="s">
        <v>111</v>
      </c>
      <c r="C293" s="153" t="s">
        <v>203</v>
      </c>
      <c r="D293" s="53"/>
      <c r="E293" s="53"/>
      <c r="F293" s="54" t="s">
        <v>9</v>
      </c>
      <c r="G293" s="44" t="s">
        <v>10</v>
      </c>
      <c r="H293" s="255">
        <v>73.209999999999994</v>
      </c>
      <c r="I293" s="255"/>
      <c r="J293" s="53"/>
      <c r="K293" s="56" t="s">
        <v>36</v>
      </c>
      <c r="L293" s="86"/>
      <c r="M293" s="86" t="s">
        <v>43</v>
      </c>
      <c r="N293" s="59">
        <v>1830</v>
      </c>
    </row>
    <row r="294" spans="1:31" ht="14.1" customHeight="1">
      <c r="A294" s="104">
        <v>3</v>
      </c>
      <c r="B294" s="77" t="s">
        <v>65</v>
      </c>
      <c r="C294" s="77"/>
      <c r="D294" s="104"/>
      <c r="E294" s="73"/>
      <c r="F294" s="104"/>
      <c r="G294" s="77"/>
      <c r="H294" s="108"/>
      <c r="I294" s="69"/>
      <c r="J294" s="69"/>
      <c r="K294" s="104"/>
      <c r="L294" s="69"/>
      <c r="M294" s="73"/>
      <c r="N294" s="104"/>
    </row>
    <row r="295" spans="1:31" s="35" customFormat="1" ht="14.1" customHeight="1">
      <c r="A295" s="104"/>
      <c r="B295" s="77"/>
      <c r="C295" s="77"/>
      <c r="D295" s="104"/>
      <c r="E295" s="73"/>
      <c r="F295" s="104"/>
      <c r="G295" s="77"/>
      <c r="H295" s="108"/>
      <c r="I295" s="69"/>
      <c r="J295" s="69"/>
      <c r="K295" s="104"/>
      <c r="L295" s="69"/>
      <c r="M295" s="73"/>
      <c r="N295" s="104"/>
      <c r="R295" s="104"/>
      <c r="S295" s="77"/>
      <c r="T295" s="58"/>
      <c r="U295" s="153"/>
      <c r="V295" s="153"/>
      <c r="W295" s="54"/>
      <c r="X295" s="44"/>
      <c r="Y295" s="154"/>
      <c r="Z295" s="154"/>
      <c r="AA295" s="153"/>
      <c r="AB295" s="56"/>
      <c r="AC295" s="86"/>
      <c r="AD295" s="86"/>
      <c r="AE295" s="157"/>
    </row>
    <row r="296" spans="1:31" s="35" customFormat="1" ht="14.1" customHeight="1">
      <c r="A296" s="104"/>
      <c r="B296" s="77"/>
      <c r="C296" s="58">
        <v>2</v>
      </c>
      <c r="D296" s="140" t="s">
        <v>167</v>
      </c>
      <c r="E296" s="53"/>
      <c r="F296" s="54" t="s">
        <v>9</v>
      </c>
      <c r="G296" s="44" t="s">
        <v>10</v>
      </c>
      <c r="H296" s="255">
        <v>1109.46</v>
      </c>
      <c r="I296" s="255"/>
      <c r="J296" s="53"/>
      <c r="K296" s="56" t="s">
        <v>76</v>
      </c>
      <c r="L296" s="86"/>
      <c r="M296" s="86" t="s">
        <v>43</v>
      </c>
      <c r="N296" s="59">
        <v>2219</v>
      </c>
      <c r="R296" s="104"/>
      <c r="S296" s="77"/>
      <c r="T296" s="58"/>
      <c r="U296" s="153"/>
      <c r="V296" s="153"/>
      <c r="W296" s="54"/>
      <c r="X296" s="44"/>
      <c r="Y296" s="154"/>
      <c r="Z296" s="154"/>
      <c r="AA296" s="153"/>
      <c r="AB296" s="56"/>
      <c r="AC296" s="86"/>
      <c r="AD296" s="86"/>
      <c r="AE296" s="157"/>
    </row>
    <row r="297" spans="1:31" s="35" customFormat="1" ht="14.1" customHeight="1">
      <c r="A297" s="104">
        <v>4</v>
      </c>
      <c r="B297" s="77" t="s">
        <v>67</v>
      </c>
      <c r="C297" s="77"/>
      <c r="D297" s="73"/>
      <c r="E297" s="73"/>
      <c r="F297" s="73"/>
      <c r="G297" s="69"/>
      <c r="H297" s="69"/>
      <c r="I297" s="69"/>
      <c r="J297" s="69"/>
      <c r="K297" s="73"/>
      <c r="L297" s="69"/>
      <c r="M297" s="73"/>
      <c r="N297" s="73"/>
      <c r="R297" s="104"/>
      <c r="S297" s="77"/>
      <c r="T297" s="58"/>
      <c r="U297" s="153"/>
      <c r="V297" s="153"/>
      <c r="W297" s="54"/>
      <c r="X297" s="44"/>
      <c r="Y297" s="154"/>
      <c r="Z297" s="154"/>
      <c r="AA297" s="153"/>
      <c r="AB297" s="56"/>
      <c r="AC297" s="86"/>
      <c r="AD297" s="86"/>
      <c r="AE297" s="157"/>
    </row>
    <row r="298" spans="1:31" s="35" customFormat="1" ht="14.1" customHeight="1">
      <c r="A298" s="104"/>
      <c r="B298" s="77" t="s">
        <v>68</v>
      </c>
      <c r="C298" s="77"/>
      <c r="D298" s="104"/>
      <c r="E298" s="73"/>
      <c r="F298" s="104"/>
      <c r="G298" s="77"/>
      <c r="H298" s="108"/>
      <c r="I298" s="69"/>
      <c r="J298" s="69"/>
      <c r="K298" s="104"/>
      <c r="L298" s="69"/>
      <c r="M298" s="73"/>
      <c r="N298" s="104"/>
      <c r="R298" s="104"/>
      <c r="S298" s="77"/>
      <c r="T298" s="58"/>
      <c r="U298" s="153"/>
      <c r="V298" s="153"/>
      <c r="W298" s="54"/>
      <c r="X298" s="44"/>
      <c r="Y298" s="154"/>
      <c r="Z298" s="154"/>
      <c r="AA298" s="153"/>
      <c r="AB298" s="56"/>
      <c r="AC298" s="86"/>
      <c r="AD298" s="86"/>
      <c r="AE298" s="157"/>
    </row>
    <row r="299" spans="1:31" s="35" customFormat="1" ht="14.1" customHeight="1">
      <c r="A299" s="104"/>
      <c r="B299" s="77"/>
      <c r="C299" s="77"/>
      <c r="D299" s="104"/>
      <c r="E299" s="73"/>
      <c r="F299" s="104"/>
      <c r="G299" s="77"/>
      <c r="H299" s="108"/>
      <c r="I299" s="69"/>
      <c r="J299" s="69"/>
      <c r="K299" s="104"/>
      <c r="L299" s="69"/>
      <c r="M299" s="73"/>
      <c r="N299" s="104"/>
      <c r="R299" s="104"/>
      <c r="S299" s="77"/>
      <c r="T299" s="58"/>
      <c r="U299" s="153"/>
      <c r="V299" s="153"/>
      <c r="W299" s="54"/>
      <c r="X299" s="44"/>
      <c r="Y299" s="154"/>
      <c r="Z299" s="154"/>
      <c r="AA299" s="153"/>
      <c r="AB299" s="56"/>
      <c r="AC299" s="86"/>
      <c r="AD299" s="86"/>
      <c r="AE299" s="157"/>
    </row>
    <row r="300" spans="1:31" s="35" customFormat="1" ht="14.1" customHeight="1">
      <c r="A300" s="104"/>
      <c r="B300" s="77"/>
      <c r="C300" s="58">
        <v>3</v>
      </c>
      <c r="D300" s="140" t="s">
        <v>167</v>
      </c>
      <c r="E300" s="53"/>
      <c r="F300" s="54" t="s">
        <v>9</v>
      </c>
      <c r="G300" s="44" t="s">
        <v>10</v>
      </c>
      <c r="H300" s="255">
        <v>843.92</v>
      </c>
      <c r="I300" s="255"/>
      <c r="J300" s="53"/>
      <c r="K300" s="56" t="s">
        <v>76</v>
      </c>
      <c r="L300" s="86"/>
      <c r="M300" s="86" t="s">
        <v>43</v>
      </c>
      <c r="N300" s="59">
        <v>2532</v>
      </c>
      <c r="R300" s="104"/>
      <c r="S300" s="77"/>
      <c r="T300" s="58"/>
      <c r="U300" s="153"/>
      <c r="V300" s="153"/>
      <c r="W300" s="54"/>
      <c r="X300" s="44"/>
      <c r="Y300" s="154"/>
      <c r="Z300" s="154"/>
      <c r="AA300" s="153"/>
      <c r="AB300" s="56"/>
      <c r="AC300" s="86"/>
      <c r="AD300" s="86"/>
      <c r="AE300" s="157"/>
    </row>
    <row r="301" spans="1:31" s="35" customFormat="1" ht="14.1" customHeight="1">
      <c r="A301" s="90">
        <v>5</v>
      </c>
      <c r="B301" s="77" t="s">
        <v>190</v>
      </c>
      <c r="C301" s="58"/>
      <c r="D301" s="153"/>
      <c r="E301" s="153"/>
      <c r="F301" s="54"/>
      <c r="G301" s="44"/>
      <c r="H301" s="154"/>
      <c r="I301" s="154"/>
      <c r="J301" s="153"/>
      <c r="K301" s="56"/>
      <c r="L301" s="86"/>
      <c r="M301" s="86"/>
      <c r="N301" s="157"/>
      <c r="R301" s="104"/>
      <c r="S301" s="77"/>
      <c r="T301" s="58"/>
      <c r="U301" s="153"/>
      <c r="V301" s="153"/>
      <c r="W301" s="54"/>
      <c r="X301" s="44"/>
      <c r="Y301" s="154"/>
      <c r="Z301" s="154"/>
      <c r="AA301" s="153"/>
      <c r="AB301" s="56"/>
      <c r="AC301" s="86"/>
      <c r="AD301" s="86"/>
      <c r="AE301" s="157"/>
    </row>
    <row r="302" spans="1:31" s="35" customFormat="1" ht="14.1" customHeight="1">
      <c r="A302" s="90"/>
      <c r="B302" s="77" t="s">
        <v>191</v>
      </c>
      <c r="C302" s="58"/>
      <c r="D302" s="153"/>
      <c r="E302" s="153"/>
      <c r="F302" s="54"/>
      <c r="G302" s="44"/>
      <c r="H302" s="154"/>
      <c r="I302" s="154"/>
      <c r="J302" s="153"/>
      <c r="K302" s="56"/>
      <c r="L302" s="86"/>
      <c r="M302" s="86"/>
      <c r="N302" s="157"/>
      <c r="R302" s="104"/>
      <c r="S302" s="77"/>
      <c r="T302" s="58"/>
      <c r="U302" s="153"/>
      <c r="V302" s="153"/>
      <c r="W302" s="54"/>
      <c r="X302" s="44"/>
      <c r="Y302" s="154"/>
      <c r="Z302" s="154"/>
      <c r="AA302" s="153"/>
      <c r="AB302" s="56"/>
      <c r="AC302" s="86"/>
      <c r="AD302" s="86"/>
      <c r="AE302" s="157"/>
    </row>
    <row r="303" spans="1:31" s="35" customFormat="1" ht="14.1" customHeight="1">
      <c r="A303" s="90"/>
      <c r="B303" s="77" t="s">
        <v>192</v>
      </c>
      <c r="C303" s="58"/>
      <c r="D303" s="153"/>
      <c r="E303" s="153"/>
      <c r="F303" s="54"/>
      <c r="G303" s="44"/>
      <c r="H303" s="154"/>
      <c r="I303" s="154"/>
      <c r="J303" s="153"/>
      <c r="K303" s="56"/>
      <c r="L303" s="86"/>
      <c r="M303" s="86"/>
      <c r="N303" s="157"/>
      <c r="R303" s="104"/>
      <c r="S303" s="77"/>
      <c r="T303" s="58"/>
      <c r="U303" s="153"/>
      <c r="V303" s="153"/>
      <c r="W303" s="54"/>
      <c r="X303" s="44"/>
      <c r="Y303" s="154"/>
      <c r="Z303" s="154"/>
      <c r="AA303" s="153"/>
      <c r="AB303" s="56"/>
      <c r="AC303" s="86"/>
      <c r="AD303" s="86"/>
      <c r="AE303" s="157"/>
    </row>
    <row r="304" spans="1:31" s="35" customFormat="1" ht="14.1" customHeight="1">
      <c r="A304" s="90"/>
      <c r="B304" s="77" t="s">
        <v>193</v>
      </c>
      <c r="C304" s="58"/>
      <c r="D304" s="153"/>
      <c r="E304" s="153"/>
      <c r="F304" s="54"/>
      <c r="G304" s="44"/>
      <c r="H304" s="154"/>
      <c r="I304" s="154"/>
      <c r="J304" s="153"/>
      <c r="K304" s="56"/>
      <c r="L304" s="86"/>
      <c r="M304" s="86"/>
      <c r="N304" s="157"/>
      <c r="R304" s="104"/>
      <c r="S304" s="77"/>
      <c r="T304" s="58"/>
      <c r="U304" s="153"/>
      <c r="V304" s="153"/>
      <c r="W304" s="54"/>
      <c r="X304" s="44"/>
      <c r="Y304" s="154"/>
      <c r="Z304" s="154"/>
      <c r="AA304" s="153"/>
      <c r="AB304" s="56"/>
      <c r="AC304" s="86"/>
      <c r="AD304" s="86"/>
      <c r="AE304" s="157"/>
    </row>
    <row r="305" spans="1:31" s="35" customFormat="1" ht="14.1" customHeight="1">
      <c r="A305" s="90"/>
      <c r="B305" s="56" t="s">
        <v>194</v>
      </c>
      <c r="C305" s="58"/>
      <c r="D305" s="153"/>
      <c r="E305" s="153"/>
      <c r="F305" s="54"/>
      <c r="G305" s="44"/>
      <c r="H305" s="154"/>
      <c r="I305" s="154"/>
      <c r="J305" s="153"/>
      <c r="K305" s="56"/>
      <c r="L305" s="86"/>
      <c r="M305" s="86"/>
      <c r="N305" s="157"/>
      <c r="R305" s="104"/>
      <c r="S305" s="77"/>
      <c r="T305" s="58"/>
      <c r="U305" s="153"/>
      <c r="V305" s="153"/>
      <c r="W305" s="54"/>
      <c r="X305" s="44"/>
      <c r="Y305" s="154"/>
      <c r="Z305" s="154"/>
      <c r="AA305" s="153"/>
      <c r="AB305" s="56"/>
      <c r="AC305" s="86"/>
      <c r="AD305" s="86"/>
      <c r="AE305" s="157"/>
    </row>
    <row r="306" spans="1:31" s="35" customFormat="1" ht="14.1" customHeight="1">
      <c r="A306" s="104"/>
      <c r="B306" s="77"/>
      <c r="C306" s="58"/>
      <c r="D306" s="153"/>
      <c r="E306" s="153"/>
      <c r="F306" s="54"/>
      <c r="G306" s="44"/>
      <c r="H306" s="154"/>
      <c r="I306" s="154"/>
      <c r="J306" s="153"/>
      <c r="K306" s="56"/>
      <c r="L306" s="86"/>
      <c r="M306" s="86"/>
      <c r="N306" s="157"/>
      <c r="R306" s="104"/>
      <c r="S306" s="77"/>
      <c r="T306" s="58"/>
      <c r="U306" s="153"/>
      <c r="V306" s="153"/>
      <c r="W306" s="54"/>
      <c r="X306" s="44"/>
      <c r="Y306" s="154"/>
      <c r="Z306" s="154"/>
      <c r="AA306" s="153"/>
      <c r="AB306" s="56"/>
      <c r="AC306" s="86"/>
      <c r="AD306" s="86"/>
      <c r="AE306" s="157"/>
    </row>
    <row r="307" spans="1:31" s="35" customFormat="1" ht="14.1" customHeight="1">
      <c r="A307" s="104"/>
      <c r="B307" s="77"/>
      <c r="C307" s="58">
        <v>1</v>
      </c>
      <c r="D307" s="153" t="s">
        <v>167</v>
      </c>
      <c r="E307" s="153"/>
      <c r="F307" s="54" t="s">
        <v>9</v>
      </c>
      <c r="G307" s="44" t="s">
        <v>10</v>
      </c>
      <c r="H307" s="255">
        <v>4694.8</v>
      </c>
      <c r="I307" s="255"/>
      <c r="J307" s="153"/>
      <c r="K307" s="56" t="s">
        <v>76</v>
      </c>
      <c r="L307" s="86"/>
      <c r="M307" s="86" t="s">
        <v>43</v>
      </c>
      <c r="N307" s="157">
        <v>4695</v>
      </c>
      <c r="R307" s="104"/>
      <c r="S307" s="77"/>
      <c r="T307" s="58"/>
      <c r="U307" s="153"/>
      <c r="V307" s="153"/>
      <c r="W307" s="54"/>
      <c r="X307" s="44"/>
      <c r="Y307" s="154"/>
      <c r="Z307" s="154"/>
      <c r="AA307" s="153"/>
      <c r="AB307" s="56"/>
      <c r="AC307" s="86"/>
      <c r="AD307" s="86"/>
      <c r="AE307" s="157"/>
    </row>
    <row r="308" spans="1:31" s="35" customFormat="1" ht="14.1" customHeight="1">
      <c r="A308" s="90">
        <v>6</v>
      </c>
      <c r="B308" s="56" t="s">
        <v>195</v>
      </c>
      <c r="C308" s="155"/>
      <c r="D308" s="153"/>
      <c r="E308" s="153"/>
      <c r="F308" s="54"/>
      <c r="G308" s="44"/>
      <c r="H308" s="154"/>
      <c r="I308" s="154"/>
      <c r="J308" s="153"/>
      <c r="K308" s="56"/>
      <c r="L308" s="86"/>
      <c r="M308" s="86"/>
      <c r="N308" s="157"/>
      <c r="R308" s="104"/>
      <c r="S308" s="77"/>
      <c r="T308" s="58"/>
      <c r="U308" s="153"/>
      <c r="V308" s="153"/>
      <c r="W308" s="54"/>
      <c r="X308" s="44"/>
      <c r="Y308" s="154"/>
      <c r="Z308" s="154"/>
      <c r="AA308" s="153"/>
      <c r="AB308" s="56"/>
      <c r="AC308" s="86"/>
      <c r="AD308" s="86"/>
      <c r="AE308" s="157"/>
    </row>
    <row r="309" spans="1:31" s="35" customFormat="1" ht="14.1" customHeight="1">
      <c r="A309" s="90"/>
      <c r="B309" s="56" t="s">
        <v>196</v>
      </c>
      <c r="C309" s="155"/>
      <c r="D309" s="153"/>
      <c r="E309" s="153"/>
      <c r="F309" s="54"/>
      <c r="G309" s="44"/>
      <c r="H309" s="154"/>
      <c r="I309" s="154"/>
      <c r="J309" s="153"/>
      <c r="K309" s="56"/>
      <c r="L309" s="86"/>
      <c r="M309" s="86"/>
      <c r="N309" s="157"/>
      <c r="R309" s="104"/>
      <c r="S309" s="77"/>
      <c r="T309" s="58"/>
      <c r="U309" s="153"/>
      <c r="V309" s="153"/>
      <c r="W309" s="54"/>
      <c r="X309" s="44"/>
      <c r="Y309" s="154"/>
      <c r="Z309" s="154"/>
      <c r="AA309" s="153"/>
      <c r="AB309" s="56"/>
      <c r="AC309" s="86"/>
      <c r="AD309" s="86"/>
      <c r="AE309" s="157"/>
    </row>
    <row r="310" spans="1:31" s="35" customFormat="1" ht="14.1" customHeight="1">
      <c r="A310" s="90"/>
      <c r="B310" s="56" t="s">
        <v>197</v>
      </c>
      <c r="C310" s="155"/>
      <c r="D310" s="153"/>
      <c r="E310" s="153"/>
      <c r="F310" s="54"/>
      <c r="G310" s="44"/>
      <c r="H310" s="154"/>
      <c r="I310" s="154"/>
      <c r="J310" s="153"/>
      <c r="K310" s="56"/>
      <c r="L310" s="86"/>
      <c r="M310" s="86"/>
      <c r="N310" s="157"/>
      <c r="R310" s="104"/>
      <c r="S310" s="77"/>
      <c r="T310" s="58"/>
      <c r="U310" s="153"/>
      <c r="V310" s="153"/>
      <c r="W310" s="54"/>
      <c r="X310" s="44"/>
      <c r="Y310" s="154"/>
      <c r="Z310" s="154"/>
      <c r="AA310" s="153"/>
      <c r="AB310" s="56"/>
      <c r="AC310" s="86"/>
      <c r="AD310" s="86"/>
      <c r="AE310" s="157"/>
    </row>
    <row r="311" spans="1:31" s="35" customFormat="1" ht="14.1" customHeight="1">
      <c r="A311" s="90"/>
      <c r="B311" s="56" t="s">
        <v>198</v>
      </c>
      <c r="C311" s="155"/>
      <c r="D311" s="153"/>
      <c r="E311" s="153"/>
      <c r="F311" s="54"/>
      <c r="G311" s="44"/>
      <c r="H311" s="154"/>
      <c r="I311" s="154"/>
      <c r="J311" s="153"/>
      <c r="K311" s="56"/>
      <c r="L311" s="86"/>
      <c r="M311" s="86"/>
      <c r="N311" s="157"/>
      <c r="R311" s="104"/>
      <c r="S311" s="77"/>
      <c r="T311" s="58"/>
      <c r="U311" s="153"/>
      <c r="V311" s="153"/>
      <c r="W311" s="54"/>
      <c r="X311" s="44"/>
      <c r="Y311" s="154"/>
      <c r="Z311" s="154"/>
      <c r="AA311" s="153"/>
      <c r="AB311" s="56"/>
      <c r="AC311" s="86"/>
      <c r="AD311" s="86"/>
      <c r="AE311" s="157"/>
    </row>
    <row r="312" spans="1:31" s="35" customFormat="1" ht="14.1" customHeight="1">
      <c r="A312" s="90"/>
      <c r="B312" s="56" t="s">
        <v>199</v>
      </c>
      <c r="C312" s="155"/>
      <c r="D312" s="153"/>
      <c r="E312" s="153"/>
      <c r="F312" s="54"/>
      <c r="G312" s="44"/>
      <c r="H312" s="154"/>
      <c r="I312" s="154"/>
      <c r="J312" s="153"/>
      <c r="K312" s="56"/>
      <c r="L312" s="86"/>
      <c r="M312" s="86"/>
      <c r="N312" s="157"/>
      <c r="R312" s="104"/>
      <c r="S312" s="77"/>
      <c r="T312" s="58"/>
      <c r="U312" s="153"/>
      <c r="V312" s="153"/>
      <c r="W312" s="54"/>
      <c r="X312" s="44"/>
      <c r="Y312" s="154"/>
      <c r="Z312" s="154"/>
      <c r="AA312" s="153"/>
      <c r="AB312" s="56"/>
      <c r="AC312" s="86"/>
      <c r="AD312" s="86"/>
      <c r="AE312" s="157"/>
    </row>
    <row r="313" spans="1:31" s="35" customFormat="1" ht="14.1" customHeight="1">
      <c r="A313" s="90"/>
      <c r="B313" s="56"/>
      <c r="C313" s="155"/>
      <c r="D313" s="153"/>
      <c r="E313" s="153"/>
      <c r="F313" s="54"/>
      <c r="G313" s="44"/>
      <c r="H313" s="154"/>
      <c r="I313" s="154"/>
      <c r="J313" s="153"/>
      <c r="K313" s="56"/>
      <c r="L313" s="86"/>
      <c r="M313" s="86"/>
      <c r="N313" s="157"/>
      <c r="R313" s="104"/>
      <c r="S313" s="77"/>
      <c r="T313" s="58"/>
      <c r="U313" s="153"/>
      <c r="V313" s="153"/>
      <c r="W313" s="54"/>
      <c r="X313" s="44"/>
      <c r="Y313" s="154"/>
      <c r="Z313" s="154"/>
      <c r="AA313" s="153"/>
      <c r="AB313" s="56"/>
      <c r="AC313" s="86"/>
      <c r="AD313" s="86"/>
      <c r="AE313" s="157"/>
    </row>
    <row r="314" spans="1:31" s="35" customFormat="1" ht="14.1" customHeight="1">
      <c r="A314" s="104"/>
      <c r="B314" s="77"/>
      <c r="C314" s="58">
        <v>1</v>
      </c>
      <c r="D314" s="153" t="s">
        <v>167</v>
      </c>
      <c r="E314" s="153"/>
      <c r="F314" s="54" t="s">
        <v>9</v>
      </c>
      <c r="G314" s="44" t="s">
        <v>10</v>
      </c>
      <c r="H314" s="255">
        <v>2042.43</v>
      </c>
      <c r="I314" s="255"/>
      <c r="J314" s="153"/>
      <c r="K314" s="56" t="s">
        <v>76</v>
      </c>
      <c r="L314" s="86"/>
      <c r="M314" s="86" t="s">
        <v>43</v>
      </c>
      <c r="N314" s="157">
        <v>2042</v>
      </c>
      <c r="R314" s="104"/>
      <c r="S314" s="77"/>
      <c r="T314" s="58"/>
      <c r="U314" s="153"/>
      <c r="V314" s="153"/>
      <c r="W314" s="54"/>
      <c r="X314" s="44"/>
      <c r="Y314" s="154"/>
      <c r="Z314" s="154"/>
      <c r="AA314" s="153"/>
      <c r="AB314" s="56"/>
      <c r="AC314" s="86"/>
      <c r="AD314" s="86"/>
      <c r="AE314" s="157"/>
    </row>
    <row r="315" spans="1:31" s="35" customFormat="1" ht="14.1" customHeight="1">
      <c r="A315" s="104">
        <v>7</v>
      </c>
      <c r="B315" s="75" t="s">
        <v>119</v>
      </c>
      <c r="C315" s="77"/>
      <c r="D315" s="73"/>
      <c r="E315" s="73"/>
      <c r="F315" s="73"/>
      <c r="G315" s="69"/>
      <c r="H315" s="69"/>
      <c r="I315" s="69"/>
      <c r="J315" s="69"/>
      <c r="K315" s="73"/>
      <c r="L315" s="69"/>
      <c r="M315" s="73"/>
      <c r="N315" s="73"/>
      <c r="R315" s="104"/>
      <c r="S315" s="77"/>
      <c r="T315" s="58"/>
      <c r="U315" s="153"/>
      <c r="V315" s="153"/>
      <c r="W315" s="54"/>
      <c r="X315" s="44"/>
      <c r="Y315" s="154"/>
      <c r="Z315" s="154"/>
      <c r="AA315" s="153"/>
      <c r="AB315" s="56"/>
      <c r="AC315" s="86"/>
      <c r="AD315" s="86"/>
      <c r="AE315" s="157"/>
    </row>
    <row r="316" spans="1:31" s="35" customFormat="1" ht="14.1" customHeight="1">
      <c r="A316" s="69"/>
      <c r="B316" s="75" t="s">
        <v>120</v>
      </c>
      <c r="C316" s="69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69"/>
      <c r="R316" s="104"/>
      <c r="S316" s="77"/>
      <c r="T316" s="58"/>
      <c r="U316" s="153"/>
      <c r="V316" s="153"/>
      <c r="W316" s="54"/>
      <c r="X316" s="44"/>
      <c r="Y316" s="154"/>
      <c r="Z316" s="154"/>
      <c r="AA316" s="153"/>
      <c r="AB316" s="56"/>
      <c r="AC316" s="86"/>
      <c r="AD316" s="86"/>
      <c r="AE316" s="157"/>
    </row>
    <row r="317" spans="1:31" s="35" customFormat="1" ht="14.1" customHeight="1">
      <c r="A317" s="69"/>
      <c r="B317" s="75" t="s">
        <v>121</v>
      </c>
      <c r="C317" s="69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R317" s="104"/>
      <c r="S317" s="77"/>
      <c r="T317" s="58"/>
      <c r="U317" s="153"/>
      <c r="V317" s="153"/>
      <c r="W317" s="54"/>
      <c r="X317" s="44"/>
      <c r="Y317" s="154"/>
      <c r="Z317" s="154"/>
      <c r="AA317" s="153"/>
      <c r="AB317" s="56"/>
      <c r="AC317" s="86"/>
      <c r="AD317" s="86"/>
      <c r="AE317" s="157"/>
    </row>
    <row r="318" spans="1:31" s="35" customFormat="1" ht="14.1" customHeight="1">
      <c r="A318" s="69"/>
      <c r="B318" s="75" t="s">
        <v>173</v>
      </c>
      <c r="C318" s="69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69"/>
      <c r="R318" s="104"/>
      <c r="S318" s="77"/>
      <c r="T318" s="58"/>
      <c r="U318" s="153"/>
      <c r="V318" s="153"/>
      <c r="W318" s="54"/>
      <c r="X318" s="44"/>
      <c r="Y318" s="154"/>
      <c r="Z318" s="154"/>
      <c r="AA318" s="153"/>
      <c r="AB318" s="56"/>
      <c r="AC318" s="86"/>
      <c r="AD318" s="86"/>
      <c r="AE318" s="157"/>
    </row>
    <row r="319" spans="1:31" s="35" customFormat="1" ht="14.1" customHeight="1">
      <c r="A319" s="69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R319" s="104"/>
      <c r="S319" s="77"/>
      <c r="T319" s="58"/>
      <c r="U319" s="153"/>
      <c r="V319" s="153"/>
      <c r="W319" s="54"/>
      <c r="X319" s="44"/>
      <c r="Y319" s="154"/>
      <c r="Z319" s="154"/>
      <c r="AA319" s="153"/>
      <c r="AB319" s="56"/>
      <c r="AC319" s="86"/>
      <c r="AD319" s="86"/>
      <c r="AE319" s="157"/>
    </row>
    <row r="320" spans="1:31" s="35" customFormat="1" ht="14.1" customHeight="1">
      <c r="A320" s="69"/>
      <c r="B320" s="69"/>
      <c r="C320" s="153" t="s">
        <v>78</v>
      </c>
      <c r="D320" s="53"/>
      <c r="E320" s="53"/>
      <c r="F320" s="54" t="s">
        <v>9</v>
      </c>
      <c r="G320" s="44" t="s">
        <v>10</v>
      </c>
      <c r="H320" s="255">
        <v>137</v>
      </c>
      <c r="I320" s="255"/>
      <c r="J320" s="53"/>
      <c r="K320" s="56" t="s">
        <v>36</v>
      </c>
      <c r="L320" s="86"/>
      <c r="M320" s="86" t="s">
        <v>43</v>
      </c>
      <c r="N320" s="59">
        <v>1370</v>
      </c>
      <c r="R320" s="104"/>
      <c r="S320" s="77"/>
      <c r="T320" s="58"/>
      <c r="U320" s="153"/>
      <c r="V320" s="153"/>
      <c r="W320" s="54"/>
      <c r="X320" s="44"/>
      <c r="Y320" s="154"/>
      <c r="Z320" s="154"/>
      <c r="AA320" s="153"/>
      <c r="AB320" s="56"/>
      <c r="AC320" s="86"/>
      <c r="AD320" s="86"/>
      <c r="AE320" s="157"/>
    </row>
    <row r="321" spans="1:31" s="35" customFormat="1" ht="14.1" customHeight="1">
      <c r="A321" s="104">
        <v>8</v>
      </c>
      <c r="B321" s="77" t="s">
        <v>115</v>
      </c>
      <c r="C321" s="77"/>
      <c r="D321" s="73"/>
      <c r="E321" s="73"/>
      <c r="F321" s="73"/>
      <c r="G321" s="69"/>
      <c r="H321" s="69"/>
      <c r="I321" s="69"/>
      <c r="J321" s="69"/>
      <c r="K321" s="73"/>
      <c r="L321" s="69"/>
      <c r="M321" s="73"/>
      <c r="N321" s="73"/>
      <c r="R321" s="104"/>
      <c r="S321" s="77"/>
      <c r="T321" s="58"/>
      <c r="U321" s="153"/>
      <c r="V321" s="153"/>
      <c r="W321" s="54"/>
      <c r="X321" s="44"/>
      <c r="Y321" s="154"/>
      <c r="Z321" s="154"/>
      <c r="AA321" s="153"/>
      <c r="AB321" s="56"/>
      <c r="AC321" s="86"/>
      <c r="AD321" s="86"/>
      <c r="AE321" s="157"/>
    </row>
    <row r="322" spans="1:31" s="35" customFormat="1" ht="14.1" customHeight="1">
      <c r="A322" s="77"/>
      <c r="B322" s="77" t="s">
        <v>116</v>
      </c>
      <c r="C322" s="77"/>
      <c r="D322" s="104"/>
      <c r="E322" s="74"/>
      <c r="F322" s="73"/>
      <c r="G322" s="77"/>
      <c r="H322" s="108"/>
      <c r="I322" s="69"/>
      <c r="J322" s="69"/>
      <c r="K322" s="104"/>
      <c r="L322" s="69"/>
      <c r="M322" s="74"/>
      <c r="N322" s="73"/>
      <c r="R322" s="104"/>
      <c r="S322" s="77"/>
      <c r="T322" s="58"/>
      <c r="U322" s="153"/>
      <c r="V322" s="153"/>
      <c r="W322" s="54"/>
      <c r="X322" s="44"/>
      <c r="Y322" s="154"/>
      <c r="Z322" s="154"/>
      <c r="AA322" s="153"/>
      <c r="AB322" s="56"/>
      <c r="AC322" s="86"/>
      <c r="AD322" s="86"/>
      <c r="AE322" s="157"/>
    </row>
    <row r="323" spans="1:31" s="35" customFormat="1" ht="14.1" customHeight="1">
      <c r="A323" s="77"/>
      <c r="B323" s="77" t="s">
        <v>172</v>
      </c>
      <c r="C323" s="77"/>
      <c r="D323" s="104"/>
      <c r="E323" s="74"/>
      <c r="F323" s="73"/>
      <c r="G323" s="77"/>
      <c r="H323" s="108"/>
      <c r="I323" s="69"/>
      <c r="J323" s="69"/>
      <c r="K323" s="104"/>
      <c r="L323" s="69"/>
      <c r="M323" s="74"/>
      <c r="N323" s="73"/>
      <c r="R323" s="104"/>
      <c r="S323" s="77"/>
      <c r="T323" s="58"/>
      <c r="U323" s="153"/>
      <c r="V323" s="153"/>
      <c r="W323" s="54"/>
      <c r="X323" s="44"/>
      <c r="Y323" s="154"/>
      <c r="Z323" s="154"/>
      <c r="AA323" s="153"/>
      <c r="AB323" s="56"/>
      <c r="AC323" s="86"/>
      <c r="AD323" s="86"/>
      <c r="AE323" s="157"/>
    </row>
    <row r="324" spans="1:31" s="35" customFormat="1" ht="14.1" customHeight="1">
      <c r="A324" s="77"/>
      <c r="B324" s="77"/>
      <c r="C324" s="77"/>
      <c r="D324" s="104"/>
      <c r="E324" s="74"/>
      <c r="F324" s="73"/>
      <c r="G324" s="77"/>
      <c r="H324" s="108"/>
      <c r="I324" s="69"/>
      <c r="J324" s="69"/>
      <c r="K324" s="104"/>
      <c r="L324" s="69"/>
      <c r="M324" s="74"/>
      <c r="N324" s="73"/>
      <c r="R324" s="104"/>
      <c r="S324" s="77"/>
      <c r="T324" s="58"/>
      <c r="U324" s="153"/>
      <c r="V324" s="153"/>
      <c r="W324" s="54"/>
      <c r="X324" s="44"/>
      <c r="Y324" s="154"/>
      <c r="Z324" s="154"/>
      <c r="AA324" s="153"/>
      <c r="AB324" s="56"/>
      <c r="AC324" s="86"/>
      <c r="AD324" s="86"/>
      <c r="AE324" s="157"/>
    </row>
    <row r="325" spans="1:31" s="35" customFormat="1" ht="14.1" customHeight="1">
      <c r="A325" s="77"/>
      <c r="B325" s="77"/>
      <c r="C325" s="255">
        <v>80</v>
      </c>
      <c r="D325" s="255"/>
      <c r="E325" s="53"/>
      <c r="F325" s="54" t="s">
        <v>9</v>
      </c>
      <c r="G325" s="44" t="s">
        <v>10</v>
      </c>
      <c r="H325" s="255">
        <v>160</v>
      </c>
      <c r="I325" s="255"/>
      <c r="J325" s="53"/>
      <c r="K325" s="56" t="s">
        <v>36</v>
      </c>
      <c r="L325" s="86"/>
      <c r="M325" s="86" t="s">
        <v>43</v>
      </c>
      <c r="N325" s="59">
        <v>12800</v>
      </c>
      <c r="R325" s="104"/>
      <c r="S325" s="77"/>
      <c r="T325" s="58"/>
      <c r="U325" s="153"/>
      <c r="V325" s="153"/>
      <c r="W325" s="54"/>
      <c r="X325" s="44"/>
      <c r="Y325" s="154"/>
      <c r="Z325" s="154"/>
      <c r="AA325" s="153"/>
      <c r="AB325" s="56"/>
      <c r="AC325" s="86"/>
      <c r="AD325" s="86"/>
      <c r="AE325" s="157"/>
    </row>
    <row r="326" spans="1:31" ht="14.1" customHeight="1">
      <c r="A326" s="69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9"/>
      <c r="M326" s="112"/>
      <c r="N326" s="112"/>
    </row>
    <row r="327" spans="1:31" ht="14.1" customHeight="1">
      <c r="A327" s="69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69"/>
    </row>
    <row r="328" spans="1:31" ht="14.1" customHeight="1">
      <c r="A328" s="69"/>
      <c r="B328" s="69"/>
      <c r="C328" s="69"/>
      <c r="D328" s="69"/>
      <c r="E328" s="69"/>
      <c r="F328" s="69"/>
      <c r="G328" s="69"/>
      <c r="H328" s="69"/>
      <c r="I328" s="69"/>
      <c r="J328" s="69"/>
      <c r="K328" s="69" t="s">
        <v>124</v>
      </c>
      <c r="L328" s="69"/>
      <c r="M328" s="69" t="s">
        <v>10</v>
      </c>
      <c r="N328" s="108">
        <f>SUM(N170:N325)</f>
        <v>164168</v>
      </c>
    </row>
    <row r="329" spans="1:31" ht="14.1" customHeight="1">
      <c r="A329" s="69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69"/>
    </row>
    <row r="330" spans="1:31" s="35" customFormat="1" ht="14.1" customHeight="1">
      <c r="A330" s="69"/>
      <c r="B330" s="186" t="s">
        <v>204</v>
      </c>
      <c r="C330" s="69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108"/>
    </row>
    <row r="331" spans="1:31" s="35" customFormat="1" ht="14.1" customHeight="1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108"/>
    </row>
    <row r="332" spans="1:31" s="35" customFormat="1" ht="14.1" customHeight="1">
      <c r="A332" s="104">
        <v>1</v>
      </c>
      <c r="B332" s="77" t="s">
        <v>118</v>
      </c>
      <c r="C332" s="77"/>
      <c r="D332" s="73"/>
      <c r="E332" s="73"/>
      <c r="F332" s="73"/>
      <c r="G332" s="69"/>
      <c r="H332" s="69"/>
      <c r="I332" s="69"/>
      <c r="J332" s="69"/>
      <c r="K332" s="73"/>
      <c r="L332" s="69"/>
      <c r="M332" s="73"/>
      <c r="N332" s="73"/>
    </row>
    <row r="333" spans="1:31" s="35" customFormat="1" ht="14.1" customHeight="1">
      <c r="A333" s="77"/>
      <c r="B333" s="77" t="s">
        <v>112</v>
      </c>
      <c r="C333" s="77"/>
      <c r="D333" s="73"/>
      <c r="E333" s="73"/>
      <c r="F333" s="73"/>
      <c r="G333" s="69"/>
      <c r="H333" s="69"/>
      <c r="I333" s="69"/>
      <c r="J333" s="69"/>
      <c r="K333" s="73"/>
      <c r="L333" s="69"/>
      <c r="M333" s="73"/>
      <c r="N333" s="73"/>
    </row>
    <row r="334" spans="1:31" s="35" customFormat="1" ht="14.1" customHeight="1">
      <c r="A334" s="77"/>
      <c r="B334" s="77" t="s">
        <v>113</v>
      </c>
      <c r="C334" s="77"/>
      <c r="D334" s="73"/>
      <c r="E334" s="73"/>
      <c r="F334" s="73"/>
      <c r="G334" s="69"/>
      <c r="H334" s="69"/>
      <c r="I334" s="69"/>
      <c r="J334" s="69"/>
      <c r="K334" s="73"/>
      <c r="L334" s="69"/>
      <c r="M334" s="73"/>
      <c r="N334" s="73"/>
    </row>
    <row r="335" spans="1:31" s="35" customFormat="1" ht="14.1" customHeight="1">
      <c r="A335" s="77"/>
      <c r="B335" s="77" t="s">
        <v>114</v>
      </c>
      <c r="C335" s="77"/>
      <c r="D335" s="73"/>
      <c r="E335" s="73"/>
      <c r="F335" s="73"/>
      <c r="G335" s="69"/>
      <c r="H335" s="69"/>
      <c r="I335" s="69"/>
      <c r="J335" s="69"/>
      <c r="K335" s="73"/>
      <c r="L335" s="69"/>
      <c r="M335" s="73"/>
      <c r="N335" s="73"/>
    </row>
    <row r="336" spans="1:31" s="35" customFormat="1" ht="14.1" customHeight="1">
      <c r="A336" s="77"/>
      <c r="B336" s="77"/>
      <c r="C336" s="77"/>
      <c r="D336" s="105"/>
      <c r="E336" s="73"/>
      <c r="F336" s="104"/>
      <c r="G336" s="77"/>
      <c r="H336" s="108"/>
      <c r="I336" s="69"/>
      <c r="J336" s="69"/>
      <c r="K336" s="105"/>
      <c r="L336" s="69"/>
      <c r="M336" s="73"/>
      <c r="N336" s="104"/>
    </row>
    <row r="337" spans="1:20" s="35" customFormat="1" ht="14.1" customHeight="1">
      <c r="A337" s="77"/>
      <c r="B337" s="77"/>
      <c r="C337" s="153" t="s">
        <v>79</v>
      </c>
      <c r="D337" s="153"/>
      <c r="E337" s="153"/>
      <c r="F337" s="54" t="s">
        <v>9</v>
      </c>
      <c r="G337" s="44" t="s">
        <v>10</v>
      </c>
      <c r="H337" s="255">
        <v>18470</v>
      </c>
      <c r="I337" s="255"/>
      <c r="J337" s="153"/>
      <c r="K337" s="56" t="s">
        <v>76</v>
      </c>
      <c r="L337" s="86"/>
      <c r="M337" s="86" t="s">
        <v>43</v>
      </c>
      <c r="N337" s="157">
        <v>18470</v>
      </c>
    </row>
    <row r="338" spans="1:20" s="35" customFormat="1" ht="14.1" customHeight="1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M338" s="147"/>
      <c r="N338" s="187"/>
    </row>
    <row r="339" spans="1:20" s="35" customFormat="1" ht="14.1" customHeight="1">
      <c r="A339" s="69"/>
      <c r="B339" s="69"/>
      <c r="C339" s="70"/>
      <c r="D339" s="70"/>
      <c r="E339" s="70"/>
      <c r="F339" s="70"/>
      <c r="G339" s="185"/>
      <c r="H339" s="70"/>
      <c r="I339" s="70"/>
      <c r="J339" s="185"/>
      <c r="K339" s="70"/>
      <c r="L339" s="70"/>
      <c r="M339" s="70"/>
      <c r="N339" s="70"/>
    </row>
    <row r="340" spans="1:20" s="35" customFormat="1" ht="14.1" customHeight="1">
      <c r="A340" s="69"/>
      <c r="B340" s="69"/>
      <c r="C340" s="70"/>
      <c r="D340" s="70"/>
      <c r="E340" s="70"/>
      <c r="F340" s="272"/>
      <c r="G340" s="272"/>
      <c r="H340" s="272"/>
      <c r="I340" s="69" t="s">
        <v>200</v>
      </c>
      <c r="J340" s="69"/>
      <c r="K340" s="69"/>
      <c r="L340" s="69"/>
      <c r="M340" s="69" t="s">
        <v>10</v>
      </c>
      <c r="N340" s="108">
        <v>18470</v>
      </c>
    </row>
    <row r="341" spans="1:20" s="35" customFormat="1" ht="14.1" customHeight="1">
      <c r="A341" s="69"/>
      <c r="B341" s="69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  <c r="N341" s="70"/>
    </row>
    <row r="342" spans="1:20" s="35" customFormat="1" ht="14.1" customHeight="1">
      <c r="A342" s="69"/>
      <c r="B342" s="69"/>
      <c r="C342" s="69"/>
      <c r="D342" s="69"/>
      <c r="E342" s="69"/>
      <c r="F342" s="69"/>
      <c r="G342" s="69"/>
      <c r="H342" s="69"/>
      <c r="I342" s="69" t="s">
        <v>205</v>
      </c>
      <c r="J342" s="69"/>
      <c r="K342" s="69" t="s">
        <v>124</v>
      </c>
      <c r="L342" s="69"/>
      <c r="M342" s="69" t="s">
        <v>10</v>
      </c>
      <c r="N342" s="108">
        <f>N328</f>
        <v>164168</v>
      </c>
    </row>
    <row r="343" spans="1:20" ht="14.1" customHeight="1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69"/>
    </row>
    <row r="344" spans="1:20" s="35" customFormat="1" ht="14.1" customHeight="1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9"/>
      <c r="M344" s="188"/>
      <c r="N344" s="188"/>
    </row>
    <row r="345" spans="1:20" s="35" customFormat="1" ht="14.1" customHeight="1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35" t="s">
        <v>50</v>
      </c>
      <c r="L345" s="69"/>
      <c r="M345" s="69" t="s">
        <v>10</v>
      </c>
      <c r="N345" s="108">
        <f>SUM(N340:N343)</f>
        <v>182638</v>
      </c>
    </row>
    <row r="346" spans="1:20" ht="14.1" customHeight="1"/>
    <row r="347" spans="1:20" ht="45.75" customHeight="1">
      <c r="B347" s="113" t="s">
        <v>146</v>
      </c>
      <c r="C347" s="113"/>
      <c r="D347" s="113"/>
      <c r="E347" s="113"/>
      <c r="F347" s="113"/>
      <c r="G347" s="113"/>
      <c r="H347" s="113"/>
      <c r="I347" s="270" t="s">
        <v>147</v>
      </c>
      <c r="J347" s="270"/>
      <c r="K347" s="270"/>
      <c r="L347" s="270"/>
      <c r="M347" s="270"/>
      <c r="R347" s="139"/>
      <c r="S347" s="275"/>
      <c r="T347" s="275"/>
    </row>
  </sheetData>
  <mergeCells count="103">
    <mergeCell ref="S347:T347"/>
    <mergeCell ref="I347:M347"/>
    <mergeCell ref="H320:I320"/>
    <mergeCell ref="H325:I325"/>
    <mergeCell ref="C325:D325"/>
    <mergeCell ref="K157:L157"/>
    <mergeCell ref="H291:I291"/>
    <mergeCell ref="H300:I300"/>
    <mergeCell ref="H296:I296"/>
    <mergeCell ref="H170:I170"/>
    <mergeCell ref="H293:I293"/>
    <mergeCell ref="H292:I292"/>
    <mergeCell ref="C19:E19"/>
    <mergeCell ref="H19:J19"/>
    <mergeCell ref="H145:I145"/>
    <mergeCell ref="H122:I122"/>
    <mergeCell ref="C138:E138"/>
    <mergeCell ref="C148:E148"/>
    <mergeCell ref="H148:I148"/>
    <mergeCell ref="H138:I138"/>
    <mergeCell ref="H135:I135"/>
    <mergeCell ref="C135:E135"/>
    <mergeCell ref="C129:E129"/>
    <mergeCell ref="H129:J129"/>
    <mergeCell ref="C98:E98"/>
    <mergeCell ref="H98:I98"/>
    <mergeCell ref="C85:E85"/>
    <mergeCell ref="H85:J85"/>
    <mergeCell ref="C95:E95"/>
    <mergeCell ref="H95:J95"/>
    <mergeCell ref="C22:E22"/>
    <mergeCell ref="H22:J22"/>
    <mergeCell ref="C145:E145"/>
    <mergeCell ref="C122:E122"/>
    <mergeCell ref="C141:E141"/>
    <mergeCell ref="H141:I141"/>
    <mergeCell ref="A1:N1"/>
    <mergeCell ref="C16:E16"/>
    <mergeCell ref="H16:J16"/>
    <mergeCell ref="A7:A8"/>
    <mergeCell ref="B7:B8"/>
    <mergeCell ref="C7:F8"/>
    <mergeCell ref="G7:I8"/>
    <mergeCell ref="J7:K8"/>
    <mergeCell ref="L7:N8"/>
    <mergeCell ref="C3:N5"/>
    <mergeCell ref="C13:E13"/>
    <mergeCell ref="H13:J13"/>
    <mergeCell ref="C25:E25"/>
    <mergeCell ref="H25:J25"/>
    <mergeCell ref="C31:E31"/>
    <mergeCell ref="H31:J31"/>
    <mergeCell ref="C39:E39"/>
    <mergeCell ref="H39:J39"/>
    <mergeCell ref="H101:J101"/>
    <mergeCell ref="C101:E101"/>
    <mergeCell ref="H35:J35"/>
    <mergeCell ref="C35:E35"/>
    <mergeCell ref="C56:E56"/>
    <mergeCell ref="H56:J56"/>
    <mergeCell ref="C73:E73"/>
    <mergeCell ref="C60:E60"/>
    <mergeCell ref="H60:J60"/>
    <mergeCell ref="C64:E64"/>
    <mergeCell ref="H64:J64"/>
    <mergeCell ref="C67:E67"/>
    <mergeCell ref="H67:J67"/>
    <mergeCell ref="I203:K203"/>
    <mergeCell ref="F340:H340"/>
    <mergeCell ref="H337:I337"/>
    <mergeCell ref="H314:I314"/>
    <mergeCell ref="H307:I307"/>
    <mergeCell ref="H182:I182"/>
    <mergeCell ref="H177:I177"/>
    <mergeCell ref="H178:I178"/>
    <mergeCell ref="H176:I176"/>
    <mergeCell ref="H187:I187"/>
    <mergeCell ref="I208:N208"/>
    <mergeCell ref="H198:I198"/>
    <mergeCell ref="C107:E107"/>
    <mergeCell ref="H107:I107"/>
    <mergeCell ref="C132:E132"/>
    <mergeCell ref="H132:J132"/>
    <mergeCell ref="I160:N160"/>
    <mergeCell ref="C79:E79"/>
    <mergeCell ref="H79:J79"/>
    <mergeCell ref="H73:J73"/>
    <mergeCell ref="C43:E43"/>
    <mergeCell ref="H43:J43"/>
    <mergeCell ref="H51:I51"/>
    <mergeCell ref="C51:E51"/>
    <mergeCell ref="C89:E89"/>
    <mergeCell ref="H89:I89"/>
    <mergeCell ref="C119:E119"/>
    <mergeCell ref="H119:J119"/>
    <mergeCell ref="C125:E125"/>
    <mergeCell ref="H125:J125"/>
    <mergeCell ref="H154:I154"/>
    <mergeCell ref="C154:E154"/>
    <mergeCell ref="C116:E116"/>
    <mergeCell ref="H116:J116"/>
    <mergeCell ref="C104:E104"/>
    <mergeCell ref="H104:J104"/>
  </mergeCells>
  <pageMargins left="0.7" right="0.38" top="0.51" bottom="0.56999999999999995" header="0.3" footer="0.3"/>
  <pageSetup paperSize="9" orientation="portrait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29"/>
  <sheetViews>
    <sheetView topLeftCell="A13" workbookViewId="0">
      <selection activeCell="F19" sqref="F19"/>
    </sheetView>
  </sheetViews>
  <sheetFormatPr defaultRowHeight="15"/>
  <cols>
    <col min="1" max="1" width="7.140625" customWidth="1"/>
    <col min="2" max="2" width="31.28515625" customWidth="1"/>
    <col min="3" max="8" width="10.7109375" customWidth="1"/>
    <col min="9" max="9" width="10.7109375" style="35" customWidth="1"/>
    <col min="10" max="10" width="10.7109375" customWidth="1"/>
  </cols>
  <sheetData>
    <row r="1" spans="1:14" ht="18">
      <c r="A1" s="277" t="s">
        <v>80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</row>
    <row r="2" spans="1:14" ht="18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4" ht="16.5" customHeight="1">
      <c r="A3" s="35"/>
      <c r="B3" s="161" t="s">
        <v>81</v>
      </c>
      <c r="C3" s="274" t="s">
        <v>216</v>
      </c>
      <c r="D3" s="274"/>
      <c r="E3" s="274"/>
      <c r="F3" s="274"/>
      <c r="G3" s="274"/>
      <c r="H3" s="274"/>
      <c r="I3" s="274"/>
      <c r="J3" s="274"/>
      <c r="K3" s="162"/>
      <c r="L3" s="162"/>
      <c r="M3" s="162"/>
      <c r="N3" s="162"/>
    </row>
    <row r="4" spans="1:14" s="35" customFormat="1" ht="15" customHeight="1">
      <c r="B4" s="161"/>
      <c r="C4" s="274"/>
      <c r="D4" s="274"/>
      <c r="E4" s="274"/>
      <c r="F4" s="274"/>
      <c r="G4" s="274"/>
      <c r="H4" s="274"/>
      <c r="I4" s="274"/>
      <c r="J4" s="274"/>
      <c r="K4" s="162"/>
      <c r="L4" s="162"/>
      <c r="M4" s="162"/>
      <c r="N4" s="162"/>
    </row>
    <row r="5" spans="1:14" ht="15.75" thickBot="1">
      <c r="A5" s="163"/>
      <c r="B5" s="35"/>
      <c r="C5" s="288"/>
      <c r="D5" s="288"/>
      <c r="E5" s="288"/>
      <c r="F5" s="288"/>
      <c r="G5" s="288"/>
      <c r="H5" s="288"/>
      <c r="I5" s="288"/>
      <c r="J5" s="288"/>
      <c r="K5" s="162"/>
      <c r="L5" s="162"/>
      <c r="M5" s="162"/>
      <c r="N5" s="162"/>
    </row>
    <row r="6" spans="1:14" ht="21.75" customHeight="1" thickTop="1" thickBot="1">
      <c r="A6" s="195" t="s">
        <v>2</v>
      </c>
      <c r="B6" s="194" t="s">
        <v>82</v>
      </c>
      <c r="C6" s="194" t="s">
        <v>83</v>
      </c>
      <c r="D6" s="194" t="s">
        <v>84</v>
      </c>
      <c r="E6" s="194" t="s">
        <v>85</v>
      </c>
      <c r="F6" s="194" t="s">
        <v>86</v>
      </c>
      <c r="G6" s="194" t="s">
        <v>87</v>
      </c>
      <c r="H6" s="194" t="s">
        <v>177</v>
      </c>
      <c r="I6" s="194" t="s">
        <v>88</v>
      </c>
      <c r="J6" s="194" t="s">
        <v>189</v>
      </c>
      <c r="K6" s="164"/>
      <c r="L6" s="35"/>
    </row>
    <row r="7" spans="1:14" ht="15.75" thickTop="1">
      <c r="A7" s="168"/>
      <c r="B7" s="41"/>
      <c r="C7" s="41"/>
      <c r="D7" s="168"/>
      <c r="E7" s="193"/>
      <c r="F7" s="168"/>
      <c r="G7" s="168"/>
      <c r="H7" s="168"/>
      <c r="I7" s="168"/>
      <c r="J7" s="168"/>
      <c r="K7" s="171"/>
      <c r="L7" s="35"/>
    </row>
    <row r="8" spans="1:14">
      <c r="A8" s="168">
        <v>1</v>
      </c>
      <c r="B8" s="172" t="s">
        <v>178</v>
      </c>
      <c r="C8" s="173">
        <v>349</v>
      </c>
      <c r="D8" s="168">
        <v>27</v>
      </c>
      <c r="E8" s="169">
        <v>171</v>
      </c>
      <c r="F8" s="170">
        <v>342</v>
      </c>
      <c r="G8" s="170">
        <v>0</v>
      </c>
      <c r="H8" s="170">
        <v>0</v>
      </c>
      <c r="I8" s="170">
        <v>0</v>
      </c>
      <c r="J8" s="170">
        <v>0</v>
      </c>
      <c r="K8" s="171"/>
      <c r="L8" s="35"/>
    </row>
    <row r="9" spans="1:14">
      <c r="A9" s="168">
        <v>2</v>
      </c>
      <c r="B9" s="172" t="s">
        <v>89</v>
      </c>
      <c r="C9" s="173">
        <v>2257</v>
      </c>
      <c r="D9" s="168">
        <v>77</v>
      </c>
      <c r="E9" s="169">
        <v>580</v>
      </c>
      <c r="F9" s="170">
        <v>0</v>
      </c>
      <c r="G9" s="170">
        <v>0</v>
      </c>
      <c r="H9" s="170">
        <v>0</v>
      </c>
      <c r="I9" s="170">
        <v>30470</v>
      </c>
      <c r="J9" s="170">
        <v>0</v>
      </c>
      <c r="K9" s="171"/>
      <c r="L9" s="35"/>
    </row>
    <row r="10" spans="1:14">
      <c r="A10" s="168">
        <v>3</v>
      </c>
      <c r="B10" s="172" t="s">
        <v>179</v>
      </c>
      <c r="C10" s="173">
        <v>727</v>
      </c>
      <c r="D10" s="168">
        <v>128</v>
      </c>
      <c r="E10" s="169">
        <v>320</v>
      </c>
      <c r="F10" s="170">
        <v>0</v>
      </c>
      <c r="G10" s="170">
        <v>640</v>
      </c>
      <c r="H10" s="170">
        <v>0</v>
      </c>
      <c r="I10" s="170">
        <v>0</v>
      </c>
      <c r="J10" s="170">
        <v>0</v>
      </c>
      <c r="K10" s="171"/>
      <c r="L10" s="35"/>
    </row>
    <row r="11" spans="1:14">
      <c r="A11" s="168">
        <v>4</v>
      </c>
      <c r="B11" s="174" t="s">
        <v>90</v>
      </c>
      <c r="C11" s="175">
        <v>32.454999999999998</v>
      </c>
      <c r="D11" s="170">
        <v>0</v>
      </c>
      <c r="E11" s="170">
        <v>0</v>
      </c>
      <c r="F11" s="170">
        <v>0</v>
      </c>
      <c r="G11" s="170">
        <v>0</v>
      </c>
      <c r="H11" s="176">
        <v>1.6220000000000001</v>
      </c>
      <c r="I11" s="170">
        <v>0</v>
      </c>
      <c r="J11" s="170">
        <v>0</v>
      </c>
      <c r="K11" s="171"/>
      <c r="L11" s="35"/>
    </row>
    <row r="12" spans="1:14" s="35" customFormat="1">
      <c r="A12" s="168">
        <v>5</v>
      </c>
      <c r="B12" s="174" t="s">
        <v>187</v>
      </c>
      <c r="C12" s="175">
        <v>83</v>
      </c>
      <c r="D12" s="170">
        <v>4</v>
      </c>
      <c r="E12" s="170">
        <v>9</v>
      </c>
      <c r="F12" s="170">
        <v>0</v>
      </c>
      <c r="G12" s="170">
        <v>18</v>
      </c>
      <c r="H12" s="176">
        <v>0</v>
      </c>
      <c r="I12" s="170">
        <v>0</v>
      </c>
      <c r="J12" s="170">
        <v>0</v>
      </c>
      <c r="K12" s="171"/>
    </row>
    <row r="13" spans="1:14">
      <c r="A13" s="168">
        <v>6</v>
      </c>
      <c r="B13" s="78" t="s">
        <v>91</v>
      </c>
      <c r="C13" s="177">
        <v>4462</v>
      </c>
      <c r="D13" s="170">
        <v>24</v>
      </c>
      <c r="E13" s="170">
        <v>178</v>
      </c>
      <c r="F13" s="170">
        <v>0</v>
      </c>
      <c r="G13" s="170">
        <v>0</v>
      </c>
      <c r="H13" s="170">
        <v>0</v>
      </c>
      <c r="I13" s="170">
        <v>0</v>
      </c>
      <c r="J13" s="170">
        <v>0</v>
      </c>
      <c r="K13" s="171"/>
      <c r="L13" s="35"/>
    </row>
    <row r="14" spans="1:14">
      <c r="A14" s="168">
        <v>7</v>
      </c>
      <c r="B14" s="78" t="s">
        <v>180</v>
      </c>
      <c r="C14" s="177">
        <v>4462</v>
      </c>
      <c r="D14" s="170">
        <v>25</v>
      </c>
      <c r="E14" s="170">
        <v>134</v>
      </c>
      <c r="F14" s="170">
        <v>0</v>
      </c>
      <c r="G14" s="170">
        <v>0</v>
      </c>
      <c r="H14" s="170">
        <v>0</v>
      </c>
      <c r="I14" s="170">
        <v>0</v>
      </c>
      <c r="J14" s="170">
        <v>0</v>
      </c>
      <c r="K14" s="171"/>
      <c r="L14" s="35"/>
    </row>
    <row r="15" spans="1:14">
      <c r="A15" s="168">
        <v>8</v>
      </c>
      <c r="B15" s="78" t="s">
        <v>181</v>
      </c>
      <c r="C15" s="177">
        <v>507</v>
      </c>
      <c r="D15" s="170">
        <v>6</v>
      </c>
      <c r="E15" s="170">
        <v>28</v>
      </c>
      <c r="F15" s="170">
        <v>0</v>
      </c>
      <c r="G15" s="170">
        <v>0</v>
      </c>
      <c r="H15" s="170">
        <v>0</v>
      </c>
      <c r="I15" s="170">
        <v>0</v>
      </c>
      <c r="J15" s="170">
        <v>0</v>
      </c>
      <c r="K15" s="171"/>
      <c r="L15" s="35"/>
    </row>
    <row r="16" spans="1:14">
      <c r="A16" s="168">
        <v>9</v>
      </c>
      <c r="B16" s="78" t="s">
        <v>182</v>
      </c>
      <c r="C16" s="177">
        <v>1373</v>
      </c>
      <c r="D16" s="170">
        <v>10</v>
      </c>
      <c r="E16" s="170">
        <v>25</v>
      </c>
      <c r="F16" s="170">
        <v>0</v>
      </c>
      <c r="G16" s="170">
        <v>0</v>
      </c>
      <c r="H16" s="170">
        <v>0</v>
      </c>
      <c r="I16" s="170">
        <v>0</v>
      </c>
      <c r="J16" s="170">
        <v>0</v>
      </c>
      <c r="K16" s="171"/>
      <c r="L16" s="35"/>
    </row>
    <row r="17" spans="1:12" s="35" customFormat="1">
      <c r="A17" s="168">
        <v>10</v>
      </c>
      <c r="B17" s="78" t="s">
        <v>226</v>
      </c>
      <c r="C17" s="177">
        <v>1372</v>
      </c>
      <c r="D17" s="170">
        <v>30</v>
      </c>
      <c r="E17" s="170">
        <v>75</v>
      </c>
      <c r="F17" s="170">
        <v>0</v>
      </c>
      <c r="G17" s="170">
        <v>151</v>
      </c>
      <c r="H17" s="170">
        <v>0</v>
      </c>
      <c r="I17" s="170">
        <v>0</v>
      </c>
      <c r="J17" s="170">
        <v>0</v>
      </c>
      <c r="K17" s="171"/>
    </row>
    <row r="18" spans="1:12" s="35" customFormat="1">
      <c r="A18" s="168">
        <v>11</v>
      </c>
      <c r="B18" s="78" t="s">
        <v>183</v>
      </c>
      <c r="C18" s="177">
        <v>928</v>
      </c>
      <c r="D18" s="170">
        <v>28</v>
      </c>
      <c r="E18" s="170">
        <v>69</v>
      </c>
      <c r="F18" s="170">
        <v>0</v>
      </c>
      <c r="G18" s="170">
        <v>136</v>
      </c>
      <c r="H18" s="170">
        <v>0</v>
      </c>
      <c r="I18" s="170">
        <v>0</v>
      </c>
      <c r="J18" s="170">
        <v>0</v>
      </c>
      <c r="K18" s="171"/>
    </row>
    <row r="19" spans="1:12" s="35" customFormat="1">
      <c r="A19" s="168">
        <v>12</v>
      </c>
      <c r="B19" s="184" t="s">
        <v>188</v>
      </c>
      <c r="C19" s="177">
        <v>3057</v>
      </c>
      <c r="D19" s="170">
        <v>0</v>
      </c>
      <c r="E19" s="170">
        <v>0</v>
      </c>
      <c r="F19" s="170">
        <v>0</v>
      </c>
      <c r="G19" s="170">
        <v>0</v>
      </c>
      <c r="H19" s="170">
        <v>0</v>
      </c>
      <c r="I19" s="170">
        <v>0</v>
      </c>
      <c r="J19" s="170">
        <v>3057</v>
      </c>
      <c r="K19" s="171"/>
    </row>
    <row r="20" spans="1:12">
      <c r="A20" s="174"/>
      <c r="B20" s="282" t="s">
        <v>92</v>
      </c>
      <c r="C20" s="283"/>
      <c r="D20" s="178">
        <f>SUM(D8:D19)</f>
        <v>359</v>
      </c>
      <c r="E20" s="40">
        <f>SUM(E8:E19)</f>
        <v>1589</v>
      </c>
      <c r="F20" s="40">
        <f>SUM(F8:F19)</f>
        <v>342</v>
      </c>
      <c r="G20" s="40">
        <f>SUM(G8:G19)</f>
        <v>945</v>
      </c>
      <c r="H20" s="40">
        <v>1.6220000000000001</v>
      </c>
      <c r="I20" s="40">
        <f>SUM(I9)</f>
        <v>30470</v>
      </c>
      <c r="J20" s="40">
        <f>J19</f>
        <v>3057</v>
      </c>
      <c r="K20" s="164"/>
      <c r="L20" s="35"/>
    </row>
    <row r="21" spans="1:12">
      <c r="A21" s="174"/>
      <c r="B21" s="284" t="s">
        <v>93</v>
      </c>
      <c r="C21" s="285"/>
      <c r="D21" s="42">
        <v>53.13</v>
      </c>
      <c r="E21" s="179">
        <v>3474.44</v>
      </c>
      <c r="F21" s="179">
        <v>3344.2</v>
      </c>
      <c r="G21" s="42">
        <v>3930.28</v>
      </c>
      <c r="H21" s="179">
        <v>597.20000000000005</v>
      </c>
      <c r="I21" s="42">
        <v>617.54</v>
      </c>
      <c r="J21" s="42">
        <v>407</v>
      </c>
      <c r="K21" s="180"/>
      <c r="L21" s="35"/>
    </row>
    <row r="22" spans="1:12">
      <c r="A22" s="174"/>
      <c r="B22" s="284" t="s">
        <v>184</v>
      </c>
      <c r="C22" s="285"/>
      <c r="D22" s="165" t="s">
        <v>94</v>
      </c>
      <c r="E22" s="166" t="s">
        <v>28</v>
      </c>
      <c r="F22" s="165" t="s">
        <v>28</v>
      </c>
      <c r="G22" s="165" t="s">
        <v>28</v>
      </c>
      <c r="H22" s="165" t="s">
        <v>95</v>
      </c>
      <c r="I22" s="165" t="s">
        <v>96</v>
      </c>
      <c r="J22" s="165" t="s">
        <v>11</v>
      </c>
      <c r="K22" s="167"/>
      <c r="L22" s="35"/>
    </row>
    <row r="23" spans="1:12">
      <c r="A23" s="174"/>
      <c r="B23" s="284" t="s">
        <v>185</v>
      </c>
      <c r="C23" s="285"/>
      <c r="D23" s="181">
        <f>D20*D21</f>
        <v>19073.670000000002</v>
      </c>
      <c r="E23" s="43">
        <f>E20*E21/100</f>
        <v>55208.851600000002</v>
      </c>
      <c r="F23" s="43">
        <f>F20*F21/100</f>
        <v>11437.163999999999</v>
      </c>
      <c r="G23" s="43">
        <f>G20*G21/100</f>
        <v>37141.146000000001</v>
      </c>
      <c r="H23" s="43">
        <f>H20*H21</f>
        <v>968.65840000000014</v>
      </c>
      <c r="I23" s="43">
        <f>I20*I21/1000</f>
        <v>18816.443800000001</v>
      </c>
      <c r="J23" s="43">
        <f>J20*J21/100</f>
        <v>12441.99</v>
      </c>
      <c r="K23" s="182"/>
      <c r="L23" s="246">
        <f>SUM(D23:K23)</f>
        <v>155087.92379999999</v>
      </c>
    </row>
    <row r="24" spans="1:12" ht="15" customHeight="1">
      <c r="A24" s="183"/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83"/>
    </row>
    <row r="25" spans="1:12" ht="15" customHeight="1">
      <c r="A25" s="183"/>
      <c r="B25" s="183"/>
      <c r="C25" s="286" t="s">
        <v>186</v>
      </c>
      <c r="D25" s="278">
        <v>155088</v>
      </c>
      <c r="E25" s="279"/>
      <c r="F25" s="183"/>
      <c r="G25" s="183"/>
      <c r="H25" s="183"/>
      <c r="I25" s="183"/>
      <c r="J25" s="183"/>
      <c r="K25" s="183"/>
      <c r="L25" s="35"/>
    </row>
    <row r="26" spans="1:12">
      <c r="A26" s="183"/>
      <c r="B26" s="183"/>
      <c r="C26" s="287"/>
      <c r="D26" s="280"/>
      <c r="E26" s="281"/>
      <c r="F26" s="183"/>
      <c r="G26" s="183"/>
      <c r="H26" s="183"/>
      <c r="I26" s="183"/>
      <c r="J26" s="183"/>
      <c r="K26" s="183"/>
      <c r="L26" s="35"/>
    </row>
    <row r="29" spans="1:12" ht="53.25" customHeight="1">
      <c r="B29" s="113" t="s">
        <v>146</v>
      </c>
      <c r="G29" s="270" t="s">
        <v>153</v>
      </c>
      <c r="H29" s="276"/>
      <c r="I29" s="276"/>
    </row>
  </sheetData>
  <mergeCells count="9">
    <mergeCell ref="G29:I29"/>
    <mergeCell ref="A1:L1"/>
    <mergeCell ref="D25:E26"/>
    <mergeCell ref="B20:C20"/>
    <mergeCell ref="B21:C21"/>
    <mergeCell ref="B22:C22"/>
    <mergeCell ref="B23:C23"/>
    <mergeCell ref="C25:C26"/>
    <mergeCell ref="C3:J5"/>
  </mergeCells>
  <pageMargins left="0.7" right="0.36" top="0.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7"/>
  <sheetViews>
    <sheetView topLeftCell="A19" workbookViewId="0">
      <selection activeCell="F18" sqref="F18"/>
    </sheetView>
  </sheetViews>
  <sheetFormatPr defaultRowHeight="15"/>
  <cols>
    <col min="1" max="1" width="5.42578125" customWidth="1"/>
    <col min="2" max="2" width="15.85546875" customWidth="1"/>
    <col min="3" max="3" width="39" customWidth="1"/>
    <col min="4" max="4" width="5.85546875" customWidth="1"/>
    <col min="5" max="5" width="14.28515625" customWidth="1"/>
  </cols>
  <sheetData>
    <row r="1" spans="1:14" ht="20.25">
      <c r="A1" s="290" t="s">
        <v>148</v>
      </c>
      <c r="B1" s="290"/>
      <c r="C1" s="290"/>
      <c r="D1" s="290"/>
      <c r="E1" s="290"/>
      <c r="F1" s="290"/>
      <c r="G1" s="148"/>
      <c r="H1" s="148"/>
      <c r="I1" s="148"/>
      <c r="J1" s="148"/>
    </row>
    <row r="2" spans="1:14" ht="20.25">
      <c r="A2" s="114"/>
      <c r="B2" s="114"/>
      <c r="C2" s="114"/>
      <c r="D2" s="114"/>
      <c r="E2" s="114"/>
      <c r="F2" s="114"/>
      <c r="G2" s="35"/>
      <c r="H2" s="35"/>
      <c r="I2" s="35"/>
      <c r="J2" s="35"/>
    </row>
    <row r="3" spans="1:14" ht="15" customHeight="1">
      <c r="A3" s="35"/>
      <c r="B3" s="289" t="s">
        <v>1</v>
      </c>
      <c r="C3" s="274" t="s">
        <v>216</v>
      </c>
      <c r="D3" s="274"/>
      <c r="E3" s="274"/>
      <c r="F3" s="162"/>
      <c r="G3" s="162"/>
      <c r="H3" s="162"/>
      <c r="I3" s="162"/>
      <c r="J3" s="162"/>
      <c r="K3" s="162"/>
      <c r="L3" s="162"/>
      <c r="M3" s="162"/>
      <c r="N3" s="162"/>
    </row>
    <row r="4" spans="1:14">
      <c r="A4" s="35"/>
      <c r="B4" s="289"/>
      <c r="C4" s="274"/>
      <c r="D4" s="274"/>
      <c r="E4" s="274"/>
      <c r="F4" s="162"/>
      <c r="G4" s="162"/>
      <c r="H4" s="162"/>
      <c r="I4" s="162"/>
      <c r="J4" s="162"/>
      <c r="K4" s="162"/>
      <c r="L4" s="162"/>
      <c r="M4" s="162"/>
      <c r="N4" s="162"/>
    </row>
    <row r="5" spans="1:14">
      <c r="A5" s="35"/>
      <c r="B5" s="35"/>
      <c r="C5" s="274"/>
      <c r="D5" s="274"/>
      <c r="E5" s="274"/>
      <c r="F5" s="162"/>
      <c r="G5" s="162"/>
      <c r="H5" s="162"/>
      <c r="I5" s="162"/>
      <c r="J5" s="162"/>
      <c r="K5" s="162"/>
      <c r="L5" s="162"/>
      <c r="M5" s="162"/>
      <c r="N5" s="162"/>
    </row>
    <row r="6" spans="1:14">
      <c r="A6" s="35"/>
      <c r="B6" s="35"/>
      <c r="C6" s="46"/>
      <c r="D6" s="46"/>
      <c r="E6" s="21"/>
      <c r="F6" s="21"/>
      <c r="G6" s="35"/>
      <c r="H6" s="35"/>
      <c r="I6" s="35"/>
      <c r="J6" s="35"/>
    </row>
    <row r="7" spans="1:14">
      <c r="A7" s="35"/>
      <c r="B7" s="115" t="s">
        <v>227</v>
      </c>
      <c r="D7" s="46"/>
      <c r="E7" s="35"/>
      <c r="F7" s="35"/>
      <c r="G7" s="35"/>
      <c r="H7" s="35"/>
      <c r="I7" s="35"/>
      <c r="J7" s="35"/>
    </row>
    <row r="8" spans="1:14">
      <c r="A8" s="35"/>
      <c r="B8" s="115"/>
      <c r="C8" s="81"/>
      <c r="D8" s="35"/>
      <c r="E8" s="35"/>
      <c r="F8" s="35"/>
      <c r="G8" s="35"/>
      <c r="H8" s="35"/>
      <c r="I8" s="35"/>
      <c r="J8" s="35"/>
    </row>
    <row r="9" spans="1:14">
      <c r="A9" s="97">
        <v>1</v>
      </c>
      <c r="B9" s="81" t="s">
        <v>164</v>
      </c>
      <c r="C9" s="81"/>
      <c r="D9" s="81" t="s">
        <v>10</v>
      </c>
      <c r="E9" s="116">
        <f>'GBPS Unar Mohlla'!N157</f>
        <v>1247493</v>
      </c>
      <c r="F9" s="81"/>
      <c r="G9" s="35"/>
      <c r="H9" s="35"/>
      <c r="I9" s="35"/>
      <c r="J9" s="35"/>
    </row>
    <row r="10" spans="1:14" s="35" customFormat="1">
      <c r="A10" s="97"/>
      <c r="B10" s="81"/>
      <c r="C10" s="81"/>
      <c r="D10" s="81"/>
      <c r="E10" s="116"/>
      <c r="F10" s="81"/>
    </row>
    <row r="11" spans="1:14">
      <c r="A11" s="97">
        <v>2</v>
      </c>
      <c r="B11" s="117" t="s">
        <v>149</v>
      </c>
      <c r="C11" s="81"/>
      <c r="D11" s="81" t="s">
        <v>10</v>
      </c>
      <c r="E11" s="116">
        <v>155088</v>
      </c>
      <c r="F11" s="81"/>
      <c r="G11" s="35"/>
      <c r="H11" s="35"/>
      <c r="I11" s="35"/>
      <c r="J11" s="35"/>
    </row>
    <row r="12" spans="1:14">
      <c r="A12" s="81"/>
      <c r="B12" s="81"/>
      <c r="C12" s="81"/>
      <c r="D12" s="81"/>
      <c r="E12" s="118"/>
      <c r="F12" s="81"/>
      <c r="G12" s="35"/>
      <c r="H12" s="35"/>
      <c r="I12" s="35"/>
      <c r="J12" s="35"/>
    </row>
    <row r="13" spans="1:14" s="35" customFormat="1">
      <c r="A13" s="81"/>
      <c r="B13" s="81"/>
      <c r="C13" s="81"/>
      <c r="D13" s="81"/>
      <c r="E13" s="233"/>
      <c r="F13" s="81"/>
    </row>
    <row r="14" spans="1:14">
      <c r="A14" s="81"/>
      <c r="B14" s="81"/>
      <c r="C14" s="73" t="s">
        <v>174</v>
      </c>
      <c r="D14" s="81" t="s">
        <v>10</v>
      </c>
      <c r="E14" s="116">
        <f>SUM(E9:E11)</f>
        <v>1402581</v>
      </c>
      <c r="F14" s="81"/>
      <c r="G14" s="35"/>
      <c r="H14" s="35"/>
      <c r="I14" s="35"/>
      <c r="J14" s="35"/>
    </row>
    <row r="15" spans="1:14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16" spans="1:14">
      <c r="A16" s="35"/>
      <c r="B16" s="119" t="s">
        <v>150</v>
      </c>
      <c r="C16" s="35"/>
      <c r="D16" s="35"/>
      <c r="E16" s="96"/>
      <c r="F16" s="35"/>
      <c r="G16" s="35"/>
      <c r="H16" s="35"/>
      <c r="I16" s="35"/>
      <c r="J16" s="35"/>
    </row>
    <row r="17" spans="1:10">
      <c r="A17" s="35"/>
      <c r="B17" s="35"/>
      <c r="C17" s="35"/>
      <c r="D17" s="35"/>
      <c r="E17" s="116"/>
      <c r="F17" s="35"/>
      <c r="G17" s="35"/>
      <c r="H17" s="35"/>
      <c r="I17" s="35"/>
      <c r="J17" s="35"/>
    </row>
    <row r="18" spans="1:10">
      <c r="A18" s="36">
        <v>3</v>
      </c>
      <c r="B18" s="35" t="s">
        <v>151</v>
      </c>
      <c r="C18" s="35"/>
      <c r="D18" s="35" t="s">
        <v>10</v>
      </c>
      <c r="E18" s="120">
        <f>'GBPS Unar Mohlla'!N190</f>
        <v>17028</v>
      </c>
      <c r="F18" s="35"/>
      <c r="G18" s="35"/>
      <c r="H18" s="35"/>
      <c r="I18" s="35"/>
      <c r="J18" s="35"/>
    </row>
    <row r="19" spans="1:10">
      <c r="A19" s="36"/>
      <c r="B19" s="35"/>
      <c r="C19" s="35"/>
      <c r="D19" s="35"/>
      <c r="E19" s="96"/>
      <c r="F19" s="35"/>
      <c r="G19" s="35"/>
      <c r="H19" s="35"/>
      <c r="I19" s="35"/>
      <c r="J19" s="35"/>
    </row>
    <row r="20" spans="1:10">
      <c r="A20" s="36">
        <v>4</v>
      </c>
      <c r="B20" s="35" t="s">
        <v>152</v>
      </c>
      <c r="C20" s="35"/>
      <c r="D20" s="35" t="s">
        <v>10</v>
      </c>
      <c r="E20" s="96">
        <v>18470</v>
      </c>
      <c r="F20" s="35"/>
      <c r="G20" s="35"/>
      <c r="H20" s="35"/>
      <c r="I20" s="35"/>
      <c r="J20" s="35"/>
    </row>
    <row r="21" spans="1:10" s="35" customFormat="1">
      <c r="A21" s="36"/>
      <c r="E21" s="121"/>
    </row>
    <row r="22" spans="1:10" s="35" customFormat="1">
      <c r="A22" s="36"/>
      <c r="E22" s="96"/>
    </row>
    <row r="23" spans="1:10" s="35" customFormat="1">
      <c r="A23" s="36"/>
      <c r="C23" s="35" t="s">
        <v>206</v>
      </c>
      <c r="D23" s="35" t="s">
        <v>10</v>
      </c>
      <c r="E23" s="96">
        <f>SUM(E18:E20)</f>
        <v>35498</v>
      </c>
    </row>
    <row r="24" spans="1:10" s="35" customFormat="1">
      <c r="A24" s="36"/>
      <c r="E24" s="96"/>
    </row>
    <row r="25" spans="1:10" s="35" customFormat="1">
      <c r="A25" s="36">
        <v>5</v>
      </c>
      <c r="B25" s="35" t="s">
        <v>275</v>
      </c>
      <c r="D25" s="35" t="s">
        <v>10</v>
      </c>
      <c r="E25" s="96">
        <v>6237</v>
      </c>
    </row>
    <row r="26" spans="1:10" s="35" customFormat="1">
      <c r="A26" s="36"/>
      <c r="D26" s="37"/>
      <c r="E26" s="121"/>
    </row>
    <row r="27" spans="1:10" s="35" customFormat="1">
      <c r="A27" s="36"/>
      <c r="E27" s="96"/>
    </row>
    <row r="28" spans="1:10" s="35" customFormat="1">
      <c r="A28" s="36"/>
      <c r="E28" s="96">
        <f>E25+E23+E14</f>
        <v>1444316</v>
      </c>
    </row>
    <row r="29" spans="1:10">
      <c r="A29" s="35"/>
      <c r="B29" s="35"/>
      <c r="C29" s="35"/>
      <c r="D29" s="35"/>
      <c r="E29" s="121"/>
      <c r="F29" s="35"/>
      <c r="G29" s="35"/>
      <c r="H29" s="35"/>
      <c r="I29" s="35"/>
      <c r="J29" s="35"/>
    </row>
    <row r="30" spans="1:10">
      <c r="A30" s="35"/>
      <c r="B30" s="35"/>
      <c r="C30" s="35"/>
      <c r="D30" s="35"/>
      <c r="E30" s="96"/>
      <c r="F30" s="35"/>
      <c r="G30" s="35"/>
      <c r="H30" s="35"/>
      <c r="I30" s="35"/>
      <c r="J30" s="35"/>
    </row>
    <row r="31" spans="1:10">
      <c r="A31" s="35"/>
      <c r="B31" s="35"/>
      <c r="C31" s="81" t="s">
        <v>175</v>
      </c>
      <c r="D31" s="81" t="s">
        <v>10</v>
      </c>
      <c r="E31" s="97" t="s">
        <v>276</v>
      </c>
      <c r="F31" s="35"/>
      <c r="G31" s="35"/>
      <c r="H31" s="35"/>
      <c r="I31" s="35"/>
      <c r="J31" s="35"/>
    </row>
    <row r="32" spans="1:10">
      <c r="A32" s="35"/>
      <c r="B32" s="35"/>
      <c r="C32" s="35"/>
      <c r="D32" s="35"/>
      <c r="E32" s="35"/>
      <c r="F32" s="35"/>
      <c r="G32" s="35"/>
      <c r="H32" s="35"/>
      <c r="I32" s="35"/>
      <c r="J32" s="35"/>
    </row>
    <row r="34" spans="2:5" s="35" customFormat="1"/>
    <row r="37" spans="2:5" ht="46.5" customHeight="1">
      <c r="B37" s="113" t="s">
        <v>146</v>
      </c>
      <c r="C37" s="270" t="s">
        <v>153</v>
      </c>
      <c r="D37" s="276"/>
      <c r="E37" s="276"/>
    </row>
  </sheetData>
  <mergeCells count="4">
    <mergeCell ref="C37:E37"/>
    <mergeCell ref="B3:B4"/>
    <mergeCell ref="A1:F1"/>
    <mergeCell ref="C3:E5"/>
  </mergeCells>
  <pageMargins left="0.7" right="0.7" top="0.38" bottom="0.75" header="0.18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activeCell="G25" sqref="G25"/>
    </sheetView>
  </sheetViews>
  <sheetFormatPr defaultRowHeight="15"/>
  <cols>
    <col min="1" max="1" width="5.85546875" customWidth="1"/>
    <col min="2" max="2" width="20.7109375" customWidth="1"/>
    <col min="3" max="3" width="14.140625" customWidth="1"/>
    <col min="4" max="4" width="3.5703125" customWidth="1"/>
    <col min="5" max="5" width="12.85546875" customWidth="1"/>
    <col min="6" max="6" width="3" customWidth="1"/>
    <col min="7" max="7" width="19.85546875" customWidth="1"/>
  </cols>
  <sheetData>
    <row r="1" spans="1:8" ht="15.75">
      <c r="A1" s="291" t="s">
        <v>230</v>
      </c>
      <c r="B1" s="291"/>
      <c r="C1" s="291"/>
      <c r="D1" s="291"/>
      <c r="E1" s="291"/>
      <c r="F1" s="291"/>
      <c r="G1" s="291"/>
      <c r="H1" s="291"/>
    </row>
    <row r="2" spans="1:8">
      <c r="A2" s="35"/>
      <c r="B2" s="35"/>
      <c r="C2" s="35"/>
      <c r="D2" s="35"/>
      <c r="E2" s="35"/>
      <c r="F2" s="35"/>
      <c r="G2" s="35"/>
      <c r="H2" s="35"/>
    </row>
    <row r="3" spans="1:8">
      <c r="A3" s="35"/>
      <c r="B3" s="35" t="s">
        <v>231</v>
      </c>
      <c r="C3" s="98" t="s">
        <v>232</v>
      </c>
      <c r="D3" s="98"/>
      <c r="E3" s="35"/>
      <c r="F3" s="35"/>
      <c r="G3" s="35"/>
      <c r="H3" s="35"/>
    </row>
    <row r="4" spans="1:8">
      <c r="A4" s="35"/>
      <c r="B4" s="35"/>
      <c r="C4" s="98" t="s">
        <v>249</v>
      </c>
      <c r="D4" s="98"/>
      <c r="E4" s="35"/>
      <c r="F4" s="35"/>
      <c r="G4" s="35"/>
      <c r="H4" s="35"/>
    </row>
    <row r="5" spans="1:8">
      <c r="A5" s="35"/>
      <c r="B5" s="35"/>
      <c r="C5" s="98" t="s">
        <v>233</v>
      </c>
      <c r="D5" s="98"/>
      <c r="E5" s="35"/>
      <c r="F5" s="35"/>
      <c r="G5" s="35"/>
      <c r="H5" s="35"/>
    </row>
    <row r="6" spans="1:8">
      <c r="A6" s="35"/>
      <c r="B6" s="35"/>
      <c r="C6" s="238"/>
      <c r="D6" s="238"/>
      <c r="E6" s="35"/>
      <c r="F6" s="35"/>
      <c r="G6" s="35"/>
      <c r="H6" s="35"/>
    </row>
    <row r="7" spans="1:8" ht="49.5" customHeight="1">
      <c r="A7" s="239" t="s">
        <v>234</v>
      </c>
      <c r="B7" s="239" t="s">
        <v>235</v>
      </c>
      <c r="C7" s="239" t="s">
        <v>236</v>
      </c>
      <c r="D7" s="292" t="s">
        <v>237</v>
      </c>
      <c r="E7" s="293"/>
      <c r="F7" s="292" t="s">
        <v>238</v>
      </c>
      <c r="G7" s="294"/>
      <c r="H7" s="240"/>
    </row>
    <row r="8" spans="1:8">
      <c r="A8" s="35"/>
      <c r="B8" s="35"/>
      <c r="C8" s="35"/>
      <c r="D8" s="35"/>
      <c r="E8" s="35"/>
      <c r="F8" s="35"/>
      <c r="G8" s="35"/>
      <c r="H8" s="35"/>
    </row>
    <row r="9" spans="1:8">
      <c r="A9" s="36">
        <v>1</v>
      </c>
      <c r="B9" s="35" t="s">
        <v>239</v>
      </c>
      <c r="C9" s="39">
        <v>947700</v>
      </c>
      <c r="D9" s="39"/>
      <c r="E9" s="39">
        <f>C9</f>
        <v>947700</v>
      </c>
      <c r="F9" s="39"/>
      <c r="G9" s="35"/>
      <c r="H9" s="35"/>
    </row>
    <row r="10" spans="1:8">
      <c r="A10" s="36">
        <v>2</v>
      </c>
      <c r="B10" s="35" t="s">
        <v>240</v>
      </c>
      <c r="C10" s="39">
        <v>117000</v>
      </c>
      <c r="D10" s="39"/>
      <c r="E10" s="39">
        <v>0</v>
      </c>
      <c r="F10" s="39"/>
      <c r="G10" s="39"/>
      <c r="H10" s="35"/>
    </row>
    <row r="11" spans="1:8">
      <c r="A11" s="36">
        <v>3</v>
      </c>
      <c r="B11" s="241" t="s">
        <v>241</v>
      </c>
      <c r="C11" s="39">
        <v>115449</v>
      </c>
      <c r="D11" s="39"/>
      <c r="E11" s="39">
        <f>C11</f>
        <v>115449</v>
      </c>
      <c r="F11" s="39"/>
      <c r="G11" s="39"/>
      <c r="H11" s="35"/>
    </row>
    <row r="12" spans="1:8">
      <c r="A12" s="36">
        <v>4</v>
      </c>
      <c r="B12" s="241" t="s">
        <v>242</v>
      </c>
      <c r="C12" s="39">
        <v>11310</v>
      </c>
      <c r="D12" s="39"/>
      <c r="E12" s="39">
        <f>C12</f>
        <v>11310</v>
      </c>
      <c r="F12" s="39"/>
      <c r="G12" s="39">
        <v>1444000</v>
      </c>
      <c r="H12" s="35"/>
    </row>
    <row r="13" spans="1:8">
      <c r="A13" s="36">
        <v>5</v>
      </c>
      <c r="B13" s="35" t="s">
        <v>240</v>
      </c>
      <c r="C13" s="39">
        <v>8700</v>
      </c>
      <c r="D13" s="39"/>
      <c r="E13" s="39">
        <v>0</v>
      </c>
      <c r="F13" s="39"/>
      <c r="G13" s="39"/>
      <c r="H13" s="35"/>
    </row>
    <row r="14" spans="1:8">
      <c r="A14" s="36">
        <v>6</v>
      </c>
      <c r="B14" s="35" t="s">
        <v>243</v>
      </c>
      <c r="C14" s="39">
        <v>182400</v>
      </c>
      <c r="D14" s="39"/>
      <c r="E14" s="39">
        <f>C14</f>
        <v>182400</v>
      </c>
      <c r="F14" s="39"/>
      <c r="G14" s="39"/>
      <c r="H14" s="35"/>
    </row>
    <row r="15" spans="1:8">
      <c r="A15" s="36">
        <v>7</v>
      </c>
      <c r="B15" s="35" t="s">
        <v>244</v>
      </c>
      <c r="C15" s="39">
        <v>47500</v>
      </c>
      <c r="D15" s="39"/>
      <c r="E15" s="39">
        <f>C15</f>
        <v>47500</v>
      </c>
      <c r="F15" s="39"/>
      <c r="G15" s="39"/>
      <c r="H15" s="35"/>
    </row>
    <row r="16" spans="1:8">
      <c r="A16" s="36"/>
      <c r="B16" s="35"/>
      <c r="C16" s="35"/>
      <c r="D16" s="35"/>
      <c r="E16" s="35"/>
      <c r="F16" s="35"/>
      <c r="G16" s="35"/>
      <c r="H16" s="35"/>
    </row>
    <row r="17" spans="1:8">
      <c r="A17" s="36"/>
      <c r="B17" s="35"/>
      <c r="C17" s="242">
        <f>SUM(C9:C16)</f>
        <v>1430059</v>
      </c>
      <c r="D17" s="295">
        <f>SUM(E9:E15)</f>
        <v>1304359</v>
      </c>
      <c r="E17" s="296"/>
      <c r="F17" s="295">
        <f>G12</f>
        <v>1444000</v>
      </c>
      <c r="G17" s="297"/>
      <c r="H17" s="243"/>
    </row>
    <row r="18" spans="1:8">
      <c r="A18" s="36"/>
      <c r="B18" s="35"/>
      <c r="C18" s="35"/>
      <c r="D18" s="35"/>
      <c r="E18" s="35"/>
      <c r="F18" s="35"/>
      <c r="G18" s="35"/>
      <c r="H18" s="35"/>
    </row>
    <row r="19" spans="1:8">
      <c r="A19" s="36"/>
      <c r="B19" s="35" t="s">
        <v>245</v>
      </c>
      <c r="C19" s="244">
        <v>1430000</v>
      </c>
      <c r="D19" s="244"/>
      <c r="E19" s="35"/>
      <c r="F19" s="35"/>
      <c r="G19" s="35"/>
      <c r="H19" s="35"/>
    </row>
    <row r="20" spans="1:8">
      <c r="A20" s="36"/>
      <c r="B20" s="35"/>
      <c r="C20" s="35"/>
      <c r="D20" s="35"/>
      <c r="E20" s="35"/>
      <c r="F20" s="35"/>
      <c r="G20" s="35"/>
      <c r="H20" s="35"/>
    </row>
    <row r="21" spans="1:8">
      <c r="A21" s="36"/>
      <c r="B21" s="35" t="s">
        <v>246</v>
      </c>
      <c r="C21" s="39">
        <f>D17</f>
        <v>1304359</v>
      </c>
      <c r="D21" s="36" t="s">
        <v>42</v>
      </c>
      <c r="E21" s="39">
        <f>F17</f>
        <v>1444000</v>
      </c>
      <c r="F21" s="245" t="s">
        <v>8</v>
      </c>
      <c r="G21" s="245">
        <f>C21-E21</f>
        <v>-139641</v>
      </c>
      <c r="H21" s="35" t="s">
        <v>247</v>
      </c>
    </row>
    <row r="22" spans="1:8">
      <c r="A22" s="36"/>
      <c r="B22" s="35"/>
      <c r="C22" s="35"/>
      <c r="D22" s="35"/>
      <c r="E22" s="35"/>
      <c r="F22" s="35"/>
      <c r="G22" s="35"/>
      <c r="H22" s="35"/>
    </row>
    <row r="23" spans="1:8">
      <c r="A23" s="36"/>
      <c r="B23" s="35" t="s">
        <v>277</v>
      </c>
      <c r="C23" s="35"/>
      <c r="D23" s="35"/>
      <c r="E23" s="35"/>
      <c r="F23" s="35"/>
      <c r="G23" s="35"/>
      <c r="H23" s="35"/>
    </row>
    <row r="24" spans="1:8">
      <c r="A24" s="36"/>
      <c r="B24" s="245">
        <f>D17</f>
        <v>1304359</v>
      </c>
      <c r="C24" s="35"/>
      <c r="D24" s="35"/>
      <c r="E24" s="35"/>
      <c r="F24" s="35"/>
      <c r="G24" s="35"/>
      <c r="H24" s="35"/>
    </row>
    <row r="25" spans="1:8">
      <c r="A25" s="36"/>
      <c r="B25" s="35"/>
      <c r="C25" s="35"/>
      <c r="D25" s="35"/>
      <c r="E25" s="35"/>
      <c r="F25" s="35"/>
      <c r="G25" s="35"/>
      <c r="H25" s="35"/>
    </row>
    <row r="26" spans="1:8">
      <c r="A26" s="35"/>
      <c r="B26" s="35"/>
      <c r="C26" s="35"/>
      <c r="D26" s="35"/>
      <c r="E26" s="35"/>
      <c r="F26" s="35"/>
      <c r="G26" s="35"/>
      <c r="H26" s="35"/>
    </row>
    <row r="27" spans="1:8" ht="47.25" customHeight="1">
      <c r="A27" s="35"/>
      <c r="B27" s="113" t="s">
        <v>146</v>
      </c>
      <c r="C27" s="270" t="s">
        <v>248</v>
      </c>
      <c r="D27" s="270"/>
      <c r="E27" s="270"/>
      <c r="F27" s="234"/>
      <c r="G27" s="234"/>
      <c r="H27" s="35"/>
    </row>
  </sheetData>
  <mergeCells count="6">
    <mergeCell ref="C27:E27"/>
    <mergeCell ref="A1:H1"/>
    <mergeCell ref="D7:E7"/>
    <mergeCell ref="F7:G7"/>
    <mergeCell ref="D17:E17"/>
    <mergeCell ref="F17:G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Schedule B</vt:lpstr>
      <vt:lpstr>GBPS Unar Mohlla</vt:lpstr>
      <vt:lpstr>Carraige</vt:lpstr>
      <vt:lpstr>Summary</vt:lpstr>
      <vt:lpstr>Sheet1</vt:lpstr>
      <vt:lpstr>'GBPS Unar Mohlla'!Print_Titles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NSC</cp:lastModifiedBy>
  <cp:lastPrinted>2016-11-21T14:05:54Z</cp:lastPrinted>
  <dcterms:created xsi:type="dcterms:W3CDTF">2013-01-17T19:09:23Z</dcterms:created>
  <dcterms:modified xsi:type="dcterms:W3CDTF">2016-11-21T14:06:52Z</dcterms:modified>
</cp:coreProperties>
</file>