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C-V Qtrs" sheetId="1" r:id="rId1"/>
    <sheet name="C-V Qtrs W. Supply" sheetId="17" r:id="rId2"/>
  </sheets>
  <definedNames>
    <definedName name="_xlnm.Print_Area" localSheetId="0">'C-V Qtrs'!$A$1:$F$62</definedName>
    <definedName name="_xlnm.Print_Area" localSheetId="1">'C-V Qtrs W. Supply'!$A$1:$F$38</definedName>
    <definedName name="_xlnm.Print_Titles" localSheetId="0">'C-V Qtrs'!$5:$5</definedName>
    <definedName name="_xlnm.Print_Titles" localSheetId="1">'C-V Qtrs W. Supply'!$5:$5</definedName>
  </definedNames>
  <calcPr calcId="124519"/>
</workbook>
</file>

<file path=xl/calcChain.xml><?xml version="1.0" encoding="utf-8"?>
<calcChain xmlns="http://schemas.openxmlformats.org/spreadsheetml/2006/main">
  <c r="F29" i="17"/>
  <c r="F28"/>
  <c r="F27"/>
  <c r="F26"/>
  <c r="F25"/>
  <c r="F24"/>
  <c r="F23"/>
  <c r="F22"/>
  <c r="F21"/>
  <c r="F20"/>
  <c r="F19"/>
  <c r="F18"/>
  <c r="F17"/>
  <c r="F16"/>
  <c r="F15"/>
  <c r="F14"/>
  <c r="F13"/>
  <c r="F12"/>
  <c r="F11"/>
  <c r="F10"/>
  <c r="F9"/>
  <c r="F8"/>
  <c r="F7"/>
  <c r="F6"/>
  <c r="F51" i="1"/>
  <c r="F50"/>
  <c r="F49"/>
  <c r="F52" s="1"/>
  <c r="F46"/>
  <c r="F45"/>
  <c r="F42" l="1"/>
  <c r="F41"/>
  <c r="F40"/>
  <c r="F39"/>
  <c r="F44"/>
  <c r="F43"/>
  <c r="F38"/>
  <c r="F37"/>
  <c r="F36"/>
  <c r="F35"/>
  <c r="F34"/>
  <c r="F47" s="1"/>
  <c r="F31"/>
  <c r="F30"/>
  <c r="F29"/>
  <c r="F28"/>
  <c r="F27"/>
  <c r="F26"/>
  <c r="F24"/>
  <c r="F22"/>
  <c r="F21"/>
  <c r="F19"/>
  <c r="F17"/>
  <c r="F15"/>
  <c r="F14"/>
  <c r="F10"/>
  <c r="F9"/>
  <c r="F25" l="1"/>
  <c r="F18"/>
  <c r="F23"/>
  <c r="F20"/>
  <c r="F13"/>
  <c r="F16"/>
  <c r="F12"/>
  <c r="F11"/>
  <c r="F8"/>
  <c r="F7"/>
  <c r="F6"/>
  <c r="F32" s="1"/>
</calcChain>
</file>

<file path=xl/sharedStrings.xml><?xml version="1.0" encoding="utf-8"?>
<sst xmlns="http://schemas.openxmlformats.org/spreadsheetml/2006/main" count="184" uniqueCount="96">
  <si>
    <t>Sr. No.</t>
  </si>
  <si>
    <t>Name of Work</t>
  </si>
  <si>
    <t>Qty.</t>
  </si>
  <si>
    <t>Rate</t>
  </si>
  <si>
    <t>Unit</t>
  </si>
  <si>
    <t>Amount</t>
  </si>
  <si>
    <t>SCHEDULE "B" to BID</t>
  </si>
  <si>
    <t>Per %0 Cft</t>
  </si>
  <si>
    <t>Per % Cft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</si>
  <si>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</si>
  <si>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</si>
  <si>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</si>
  <si>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</si>
  <si>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</si>
  <si>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</si>
  <si>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</si>
  <si>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</si>
  <si>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Per  Cft</t>
  </si>
  <si>
    <t>Per CWT</t>
  </si>
  <si>
    <t xml:space="preserve">Coursed rubble masonry including hammer dressing in plinth and foundation (in cement sand mortar) Ratio 1:4.       </t>
  </si>
  <si>
    <t>SUJAWAL</t>
  </si>
  <si>
    <t xml:space="preserve">Filling watering and ramming earth in floor with surplus from foundation lead upto one chain and lift upto 5' ft. </t>
  </si>
  <si>
    <t>First class deodar wood wrought joinery in doors and windows etc fixed in position i/c chowkats hold fast rings iron tower bolts chocks degats handles and cards with hooks etc complete deodar paneled glazed or fully glazed 1-¾” thick.(S/I No 7 (b),P-58)</t>
  </si>
  <si>
    <t>Per  Sft</t>
  </si>
  <si>
    <t xml:space="preserve">Cement pointing raised on stone work in cement mortar 1:3. </t>
  </si>
  <si>
    <t>P/L C.C topping 1:2:4 i/c surface finishing and dividing into panels 1” thick (S/I No 16 (a), P-42).</t>
  </si>
  <si>
    <t>Per Sft</t>
  </si>
  <si>
    <t>Galvanized wire gauze fixed to chowkaths with ¾“ thick deodar strip and screws. (S.I No 14 (d) P-60)</t>
  </si>
  <si>
    <t>BUILDING DIVISION</t>
  </si>
  <si>
    <t>P/F Orissa type white or color glazed earthen ware W.C pan with cost of low level plastic flush tank of 3 gallons capacity of approved quality i/c making requisite number of holes in wall , plinth  and floor and making good in cement  concrete 1:2:4 .W.C pan orisa type 23” with plastic tank of low down 3 gallons C.I trap and C.I thumble (Superior quality).With 4” dia C.I trap</t>
  </si>
  <si>
    <t>Each.</t>
  </si>
  <si>
    <t>P/F 22”x16” lavatory basin with glazed earthen ware complete with and i/c cost of W.I or C.I cantilever brackets 6” built into wall, painted with 2coats after a primary coat of red lead pigment, a pair of ½ rubber plug and chrome brass plate of approved design pattern, 1-1/4dia meloable iron C.P brass stop, malleable iron or brass union and making required no of holes in walls, plain and floor for pipe connection and making good in cement concrete 1:2:4..(Standard Pattern). (S.I.No.8, P-3)</t>
  </si>
  <si>
    <t>Each</t>
  </si>
  <si>
    <t>P/F 6”x4”or 6”x3” C.I floor trap of approved self and design with a screwed down with or without a vent arm complete &amp; making requisite number of holes in wall plinth with c.c 1:2:4. (S.I No. 23 P-5)</t>
  </si>
  <si>
    <t>4 Nos.</t>
  </si>
  <si>
    <t xml:space="preserve">P/F  in position nyloon connection complete with ½”dia  brass stop cock with pair of brass nuts and lining joints to nyloon connection. (S.I.No.26,.P-06) </t>
  </si>
  <si>
    <t xml:space="preserve">P/F 4” dia. soil &amp; vent pipe i/c cutting fitting i/c extra painting to match the colour of the building.(S.I No. 1 Page No-8). </t>
  </si>
  <si>
    <t>P.RFT</t>
  </si>
  <si>
    <t xml:space="preserve">P/F 4" dia C.I Off set of various length i/c extra painting to match the colour of the building. </t>
  </si>
  <si>
    <t>Providing G.I. pipe and specials clamps i/c cutting, fitting and i/c the cost of breaking through walls and roof 6” built into walls and making good etc painting two coats after cleaning the pipe with white zink paint with pigment to match the colour of the building and testing with water to a head of 200ft and handling (Internal) (S.I No.1 Page No-11).</t>
  </si>
  <si>
    <t>100 RFT</t>
  </si>
  <si>
    <t xml:space="preserve">4 Nos. </t>
  </si>
  <si>
    <t>P/F 24”x12” beveled mirror of Belgium glass complete with 1/8” thick hard board &amp; c.p screw fixed to wooden pleat . (S.I No. 3 P-No-7). a) Standard Pattern.</t>
  </si>
  <si>
    <t>S/F long bib cock of superior quality with C.P. head ½”dia. (S.I No.15 (a) Page No-15).</t>
  </si>
  <si>
    <t xml:space="preserve">2 Nos. </t>
  </si>
  <si>
    <t>UP-GRADATION OF DISPENSARY TO BASIC HEALTH UNIT CHACH JEHAN KHAN TALUKA SHAH BUNDER, DISTRICT SUJAWAL. (CATEGORY-V 2 NOS. QUARTERS)</t>
  </si>
  <si>
    <t xml:space="preserve">Coursed rubble masonry including hammer dressed in G/F super structure with cement sand mortar 1:6. </t>
  </si>
  <si>
    <t>CATEGORY-V 2 NOS. QUARTERS (CIVIL WORK)</t>
  </si>
  <si>
    <t xml:space="preserve">P/L 1:4:8 cement concrete solid block masonry Wall above 6" in thickness set in 1:6 cement mortar in Ground Floor super structure i/c racking out joints and curing etc. complete. </t>
  </si>
  <si>
    <t>Deodar battened ledged braced doors and windows 2-1/4" thick 1-3/4" thick ledge braces and 1" thick battons complete with iron fitting chowkats and fixed in position.</t>
  </si>
  <si>
    <t xml:space="preserve">Providing and fixing wooden Almirah 9"x12" depth shutters brass fixing complete i/c boxing and back shelves. </t>
  </si>
  <si>
    <t>Cement concrete brick of stone ballast 1-1/2" to 2" gauge ratio 1:3:6.</t>
  </si>
  <si>
    <t>Cement Plaster 3/4" thick upto 20' ft. height 1:6.</t>
  </si>
  <si>
    <t xml:space="preserve">Cement plaster 1:4 upto 20’ ft height 3/8” thick.  </t>
  </si>
  <si>
    <t>Cement plaster 1/2" thick upto 20' ft. height 1:4</t>
  </si>
  <si>
    <t>Cement plaster 1:4 upto 20'ft height 3/4" thick.</t>
  </si>
  <si>
    <t xml:space="preserve">P/F in position iron steel grill of approved design of 3/4" x 1/4" size flat from i/c painting three coats etc. complete. </t>
  </si>
  <si>
    <t>P.Sft</t>
  </si>
  <si>
    <t xml:space="preserve">White washing three coats. </t>
  </si>
  <si>
    <t>Per %Sft</t>
  </si>
  <si>
    <t xml:space="preserve">Colour wash two coats over one coats of white wash. </t>
  </si>
  <si>
    <t>Two coats of bitumen laid hot using 34 Lbs per %SFT over roof and sand blinded one cft % Sft</t>
  </si>
  <si>
    <t xml:space="preserve">Painting new surface preparing surface and painting doors and windows three coats. </t>
  </si>
  <si>
    <t xml:space="preserve">Painting new surface preparing surface and painting sashes, fan, light glazed or gauzed doors any type. </t>
  </si>
  <si>
    <t>P/F Ornamental cement Jalli 2" thick (1:2) without steel.</t>
  </si>
  <si>
    <t>COURTYARD WALL</t>
  </si>
  <si>
    <t xml:space="preserve">Damp proof course with cement sand and shingle concrete 1:2:4 i/c two coats of asphalted mixture 2" thick. </t>
  </si>
  <si>
    <t xml:space="preserve">Rough Cost/ Stucco cement plaster 3/4" thick in proportion of 1: 1-1/2" in cement hill sand and bajri in patterns. </t>
  </si>
  <si>
    <t xml:space="preserve">Colour three coats over one coats of white wash. </t>
  </si>
  <si>
    <t>Per  %Sft</t>
  </si>
  <si>
    <t>(C) PAVED COURT YARD</t>
  </si>
  <si>
    <t xml:space="preserve">Supplying and filling sand under floor with plugging into walls. </t>
  </si>
  <si>
    <t>Per  %Cft</t>
  </si>
  <si>
    <t>Per  %0Cft</t>
  </si>
  <si>
    <t xml:space="preserve">Cement concrete brick or stone ballast 1 ½” to 2” gauge. Ratio 1:5:10 </t>
  </si>
  <si>
    <t xml:space="preserve">P/L C.C topping 1:2:4 i/c surface finishing and dividing into panels 2" thick. </t>
  </si>
  <si>
    <t>PART-B (INTERNAL WATER SUPPLY &amp; SANITARY FITTINGS, CATEGORY V-2 NOS. QUARTERS)</t>
  </si>
  <si>
    <t>2 Nos.</t>
  </si>
  <si>
    <t xml:space="preserve">Providing and fixing Steel sink stainless local make complete with cost iron or wraught iron brackets 6” built in wall 1-1/2” rubber plug chrome plated brass chain ½” C.P. brass waste, with ½” P.V.C. pipe waste and making required number of holes in wall and olkinth and floor for pipe connection and making good in cement concrete 1:2:4. Steel sink stainless size 33”x18”local make(standard Pattern).
(S.I.No.21 (c), P-5)
</t>
  </si>
  <si>
    <t>6 Nos.</t>
  </si>
  <si>
    <t>Providing and fixing chrome plated brass towel rail complete with brackets fixing on wooden cleats with 1” long C.P brass screws. Towel rail 36” long ¾” dia round or square (Superior quality.)</t>
  </si>
  <si>
    <t>24 RFT</t>
  </si>
  <si>
    <t xml:space="preserve">P/F clamps of the approved design to 4”dia C.I pipe sockets i/c the cost of cutting and making good to wall or M.S bolts and nuts 4” into walls i/c pipes distance pieces extra painting to match the colour of the building. (S.I.No.2,.P-8)   </t>
  </si>
  <si>
    <t>3 Nos.</t>
  </si>
  <si>
    <t>P/F 4” dia C.I plain bend cutting, fitting and extra painting to the match the colour of the building.</t>
  </si>
  <si>
    <t xml:space="preserve">3 Nos. </t>
  </si>
  <si>
    <t>P/F 4” dia C.I terminal guard i/c extra painting to the match the colour of the building. (S.I No. 11, P-9).</t>
  </si>
  <si>
    <t xml:space="preserve">P/F  3" dia C.I waster &amp; vent pipe i/c cutting, fitting i/c extra painting to match the colour of the building. </t>
  </si>
  <si>
    <t>P/F 3”x3”x3” dia c.i branches of the required degree with access door rubber washer 1/8” thick and bolts i.c extra painting to match the colour of the building. (S.I No. 17 Page No-9).</t>
  </si>
  <si>
    <t>P/F 3” dia C.I plain bend cutting, fitting and extra painting to the match the colour of the building.</t>
  </si>
  <si>
    <t xml:space="preserve">P/F 3" dia C.I terminal guard i/c extra painting to the match the colour of the building. </t>
  </si>
  <si>
    <t>60 RFT</t>
  </si>
  <si>
    <t>Providing and fixing C.P. brass shower rose with ½” or 3/4” inlet with detachable lid 4” / 6” dia Superior Quality (S.I.No.5, P-13).</t>
  </si>
  <si>
    <t xml:space="preserve">P/F full way gun metal valves with wheels threaded flanged with rubber washers. .(S.I.No.6 (B),P.14). </t>
  </si>
  <si>
    <t>P/F 6”x4” C.C gully trap with 4” out let complete with 4” thick 1:2:4 for C.C. Bad ½” thick cement plaster (1:3) to the kerb C.I. grating 6”x6” &amp; C.I cover 12”x12”(1/ side) frame. (S.I No. 1 a (i) P-21).</t>
  </si>
  <si>
    <t>S/F fiber glass tank of approved quality and design and wall thickness as specified i/c cost of nuts, bolts and fixing in platform of cement concrete 1:3:6 and making connection for inlet and out let and over pipes etc complete. 350 Gallons wall thickness 4.50 mm. (S.I No.3 (a) P-18).</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</si>
</sst>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
      <b/>
      <u/>
      <sz val="10"/>
      <color theme="1"/>
      <name val="Arial"/>
      <family val="2"/>
    </font>
    <font>
      <b/>
      <u/>
      <sz val="12"/>
      <color theme="1"/>
      <name val="Arial"/>
      <family val="2"/>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3"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0" fontId="2" fillId="0" borderId="0" xfId="0" applyFont="1" applyAlignment="1">
      <alignment horizontal="center" vertical="top" wrapText="1"/>
    </xf>
    <xf numFmtId="43" fontId="2" fillId="0" borderId="1" xfId="1" applyFont="1" applyBorder="1" applyAlignment="1">
      <alignment horizontal="center" vertical="top" wrapText="1"/>
    </xf>
    <xf numFmtId="0" fontId="7" fillId="0" borderId="0" xfId="0"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8" fillId="0" borderId="0" xfId="0" applyFont="1" applyAlignment="1">
      <alignment horizontal="center" vertical="top" wrapText="1"/>
    </xf>
    <xf numFmtId="0" fontId="2" fillId="0" borderId="5" xfId="0" applyFont="1" applyBorder="1" applyAlignment="1">
      <alignment horizontal="justify" vertical="top" wrapText="1"/>
    </xf>
    <xf numFmtId="0" fontId="2" fillId="0" borderId="6" xfId="0" applyFont="1" applyBorder="1" applyAlignment="1">
      <alignment horizontal="justify"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0" borderId="7" xfId="0" applyFont="1" applyBorder="1" applyAlignment="1">
      <alignment horizontal="center" vertical="top" wrapText="1"/>
    </xf>
    <xf numFmtId="0" fontId="2" fillId="0" borderId="7" xfId="0" applyFont="1" applyBorder="1" applyAlignment="1">
      <alignment horizontal="justify"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G183"/>
  <sheetViews>
    <sheetView zoomScale="85" zoomScaleNormal="85" workbookViewId="0">
      <selection activeCell="B12" sqref="B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16384" width="9.140625" style="1"/>
  </cols>
  <sheetData>
    <row r="1" spans="1:6" ht="39.75" customHeight="1">
      <c r="A1" s="17" t="s">
        <v>45</v>
      </c>
      <c r="B1" s="17"/>
      <c r="C1" s="17"/>
      <c r="D1" s="17"/>
      <c r="E1" s="17"/>
      <c r="F1" s="17"/>
    </row>
    <row r="2" spans="1:6" ht="18.75" customHeight="1">
      <c r="A2" s="24" t="s">
        <v>47</v>
      </c>
      <c r="B2" s="24"/>
      <c r="C2" s="24"/>
      <c r="D2" s="24"/>
      <c r="E2" s="24"/>
      <c r="F2" s="24"/>
    </row>
    <row r="3" spans="1:6" ht="18">
      <c r="A3" s="19" t="s">
        <v>6</v>
      </c>
      <c r="B3" s="19"/>
      <c r="C3" s="19"/>
      <c r="D3" s="19"/>
      <c r="E3" s="19"/>
      <c r="F3" s="19"/>
    </row>
    <row r="5" spans="1:6" s="2" customFormat="1" ht="25.5">
      <c r="A5" s="4" t="s">
        <v>0</v>
      </c>
      <c r="B5" s="4" t="s">
        <v>1</v>
      </c>
      <c r="C5" s="4" t="s">
        <v>2</v>
      </c>
      <c r="D5" s="4" t="s">
        <v>3</v>
      </c>
      <c r="E5" s="4" t="s">
        <v>4</v>
      </c>
      <c r="F5" s="4" t="s">
        <v>5</v>
      </c>
    </row>
    <row r="6" spans="1:6" s="3" customFormat="1" ht="63.75">
      <c r="A6" s="6">
        <v>1</v>
      </c>
      <c r="B6" s="5" t="s">
        <v>11</v>
      </c>
      <c r="C6" s="6">
        <v>2700</v>
      </c>
      <c r="D6" s="7">
        <v>3176.25</v>
      </c>
      <c r="E6" s="6" t="s">
        <v>7</v>
      </c>
      <c r="F6" s="8">
        <f>SUM(C6*D6/1000,0)</f>
        <v>8575.875</v>
      </c>
    </row>
    <row r="7" spans="1:6" s="3" customFormat="1" ht="25.5">
      <c r="A7" s="6">
        <v>2</v>
      </c>
      <c r="B7" s="5" t="s">
        <v>12</v>
      </c>
      <c r="C7" s="6">
        <v>631</v>
      </c>
      <c r="D7" s="7">
        <v>9416.2800000000007</v>
      </c>
      <c r="E7" s="6" t="s">
        <v>8</v>
      </c>
      <c r="F7" s="8">
        <f>SUM(C7*D7/100,0)</f>
        <v>59416.726800000004</v>
      </c>
    </row>
    <row r="8" spans="1:6" s="3" customFormat="1" ht="38.25">
      <c r="A8" s="6">
        <v>3</v>
      </c>
      <c r="B8" s="5" t="s">
        <v>19</v>
      </c>
      <c r="C8" s="6">
        <v>2138</v>
      </c>
      <c r="D8" s="7">
        <v>26475</v>
      </c>
      <c r="E8" s="6" t="s">
        <v>8</v>
      </c>
      <c r="F8" s="8">
        <f>SUM(C8*D8/100,0)</f>
        <v>566035.5</v>
      </c>
    </row>
    <row r="9" spans="1:6" s="13" customFormat="1" ht="38.25">
      <c r="A9" s="6">
        <v>4</v>
      </c>
      <c r="B9" s="5" t="s">
        <v>46</v>
      </c>
      <c r="C9" s="6">
        <v>1879</v>
      </c>
      <c r="D9" s="7">
        <v>27034.98</v>
      </c>
      <c r="E9" s="6" t="s">
        <v>8</v>
      </c>
      <c r="F9" s="8">
        <f>SUM(C9*D9/100,0)</f>
        <v>507987.27420000004</v>
      </c>
    </row>
    <row r="10" spans="1:6" s="13" customFormat="1" ht="51">
      <c r="A10" s="6">
        <v>5</v>
      </c>
      <c r="B10" s="5" t="s">
        <v>48</v>
      </c>
      <c r="C10" s="6">
        <v>297</v>
      </c>
      <c r="D10" s="7">
        <v>13741.87</v>
      </c>
      <c r="E10" s="6" t="s">
        <v>8</v>
      </c>
      <c r="F10" s="8">
        <f>SUM(C10*D10/100,0)</f>
        <v>40813.353900000002</v>
      </c>
    </row>
    <row r="11" spans="1:6" s="3" customFormat="1" ht="128.25" customHeight="1">
      <c r="A11" s="6">
        <v>6</v>
      </c>
      <c r="B11" s="5" t="s">
        <v>13</v>
      </c>
      <c r="C11" s="6">
        <v>1301</v>
      </c>
      <c r="D11" s="7">
        <v>337</v>
      </c>
      <c r="E11" s="6" t="s">
        <v>17</v>
      </c>
      <c r="F11" s="8">
        <f>SUM(C11*D11,0)</f>
        <v>438437</v>
      </c>
    </row>
    <row r="12" spans="1:6" s="3" customFormat="1" ht="51">
      <c r="A12" s="6">
        <v>7</v>
      </c>
      <c r="B12" s="5" t="s">
        <v>14</v>
      </c>
      <c r="C12" s="6">
        <v>45.06</v>
      </c>
      <c r="D12" s="7">
        <v>4820.2</v>
      </c>
      <c r="E12" s="6" t="s">
        <v>18</v>
      </c>
      <c r="F12" s="8">
        <f>SUM(C12*D12,0)</f>
        <v>217198.212</v>
      </c>
    </row>
    <row r="13" spans="1:6" s="13" customFormat="1" ht="66" customHeight="1">
      <c r="A13" s="6">
        <v>8</v>
      </c>
      <c r="B13" s="5" t="s">
        <v>22</v>
      </c>
      <c r="C13" s="6">
        <v>339</v>
      </c>
      <c r="D13" s="7">
        <v>1273.76</v>
      </c>
      <c r="E13" s="6" t="s">
        <v>23</v>
      </c>
      <c r="F13" s="8">
        <f>SUM(C13*D13,0)</f>
        <v>431804.64</v>
      </c>
    </row>
    <row r="14" spans="1:6" s="13" customFormat="1" ht="51">
      <c r="A14" s="6">
        <v>9</v>
      </c>
      <c r="B14" s="5" t="s">
        <v>49</v>
      </c>
      <c r="C14" s="6">
        <v>182</v>
      </c>
      <c r="D14" s="7">
        <v>1092.57</v>
      </c>
      <c r="E14" s="6" t="s">
        <v>23</v>
      </c>
      <c r="F14" s="8">
        <f>SUM(C14*D14,0)</f>
        <v>198847.74</v>
      </c>
    </row>
    <row r="15" spans="1:6" s="13" customFormat="1" ht="38.25">
      <c r="A15" s="6">
        <v>10</v>
      </c>
      <c r="B15" s="5" t="s">
        <v>50</v>
      </c>
      <c r="C15" s="6">
        <v>48</v>
      </c>
      <c r="D15" s="7">
        <v>1778.5</v>
      </c>
      <c r="E15" s="6" t="s">
        <v>23</v>
      </c>
      <c r="F15" s="8">
        <f>SUM(C15*D15,0)</f>
        <v>85368</v>
      </c>
    </row>
    <row r="16" spans="1:6" s="13" customFormat="1" ht="38.25">
      <c r="A16" s="6">
        <v>11</v>
      </c>
      <c r="B16" s="5" t="s">
        <v>21</v>
      </c>
      <c r="C16" s="6">
        <v>1907</v>
      </c>
      <c r="D16" s="7">
        <v>1512.5</v>
      </c>
      <c r="E16" s="6" t="s">
        <v>7</v>
      </c>
      <c r="F16" s="8">
        <f>SUM(C16*D16/1000,0)</f>
        <v>2884.3375000000001</v>
      </c>
    </row>
    <row r="17" spans="1:6" s="13" customFormat="1" ht="25.5">
      <c r="A17" s="6">
        <v>12</v>
      </c>
      <c r="B17" s="5" t="s">
        <v>51</v>
      </c>
      <c r="C17" s="6">
        <v>322</v>
      </c>
      <c r="D17" s="7">
        <v>8694.9500000000007</v>
      </c>
      <c r="E17" s="6" t="s">
        <v>8</v>
      </c>
      <c r="F17" s="8">
        <f>SUM(C17*D17/100,0)</f>
        <v>27997.739000000005</v>
      </c>
    </row>
    <row r="18" spans="1:6" s="13" customFormat="1" ht="25.5">
      <c r="A18" s="6">
        <v>13</v>
      </c>
      <c r="B18" s="5" t="s">
        <v>25</v>
      </c>
      <c r="C18" s="6">
        <v>1038</v>
      </c>
      <c r="D18" s="7">
        <v>3275.5</v>
      </c>
      <c r="E18" s="6" t="s">
        <v>9</v>
      </c>
      <c r="F18" s="8">
        <f>SUM(C18*D18/100,0)</f>
        <v>33999.69</v>
      </c>
    </row>
    <row r="19" spans="1:6" s="13" customFormat="1">
      <c r="A19" s="6">
        <v>14</v>
      </c>
      <c r="B19" s="5" t="s">
        <v>52</v>
      </c>
      <c r="C19" s="6">
        <v>3255</v>
      </c>
      <c r="D19" s="7">
        <v>2206.6</v>
      </c>
      <c r="E19" s="6" t="s">
        <v>9</v>
      </c>
      <c r="F19" s="8">
        <f t="shared" ref="F19" si="0">SUM(C19*D19/100,0)</f>
        <v>71824.83</v>
      </c>
    </row>
    <row r="20" spans="1:6" s="13" customFormat="1">
      <c r="A20" s="6">
        <v>15</v>
      </c>
      <c r="B20" s="5" t="s">
        <v>53</v>
      </c>
      <c r="C20" s="6">
        <v>3255</v>
      </c>
      <c r="D20" s="7">
        <v>2197.52</v>
      </c>
      <c r="E20" s="6" t="s">
        <v>9</v>
      </c>
      <c r="F20" s="8">
        <f>SUM(C20*D20/100,0)</f>
        <v>71529.275999999998</v>
      </c>
    </row>
    <row r="21" spans="1:6" s="13" customFormat="1">
      <c r="A21" s="6">
        <v>16</v>
      </c>
      <c r="B21" s="5" t="s">
        <v>54</v>
      </c>
      <c r="C21" s="6">
        <v>884</v>
      </c>
      <c r="D21" s="7">
        <v>2283.98</v>
      </c>
      <c r="E21" s="6" t="s">
        <v>9</v>
      </c>
      <c r="F21" s="8">
        <f>SUM(C21*D21/100,0)</f>
        <v>20190.3832</v>
      </c>
    </row>
    <row r="22" spans="1:6" s="13" customFormat="1">
      <c r="A22" s="6">
        <v>17</v>
      </c>
      <c r="B22" s="5" t="s">
        <v>55</v>
      </c>
      <c r="C22" s="6">
        <v>1538</v>
      </c>
      <c r="D22" s="7">
        <v>3015.76</v>
      </c>
      <c r="E22" s="6" t="s">
        <v>9</v>
      </c>
      <c r="F22" s="8">
        <f>SUM(C22*D22/100,0)</f>
        <v>46382.388800000001</v>
      </c>
    </row>
    <row r="23" spans="1:6" s="13" customFormat="1" ht="25.5">
      <c r="A23" s="6">
        <v>18</v>
      </c>
      <c r="B23" s="5" t="s">
        <v>24</v>
      </c>
      <c r="C23" s="6">
        <v>1075</v>
      </c>
      <c r="D23" s="7">
        <v>1758.08</v>
      </c>
      <c r="E23" s="6" t="s">
        <v>9</v>
      </c>
      <c r="F23" s="8">
        <f>SUM(C23*D23/100,0)</f>
        <v>18899.36</v>
      </c>
    </row>
    <row r="24" spans="1:6" s="13" customFormat="1" ht="38.25">
      <c r="A24" s="6">
        <v>19</v>
      </c>
      <c r="B24" s="5" t="s">
        <v>56</v>
      </c>
      <c r="C24" s="6">
        <v>84</v>
      </c>
      <c r="D24" s="7">
        <v>180.5</v>
      </c>
      <c r="E24" s="6" t="s">
        <v>57</v>
      </c>
      <c r="F24" s="8">
        <f>SUM(C24*D24,0)</f>
        <v>15162</v>
      </c>
    </row>
    <row r="25" spans="1:6" s="13" customFormat="1" ht="25.5">
      <c r="A25" s="6">
        <v>20</v>
      </c>
      <c r="B25" s="5" t="s">
        <v>27</v>
      </c>
      <c r="C25" s="6">
        <v>152</v>
      </c>
      <c r="D25" s="7">
        <v>190.72</v>
      </c>
      <c r="E25" s="6" t="s">
        <v>26</v>
      </c>
      <c r="F25" s="8">
        <f>SUM(C25*D25,0)</f>
        <v>28989.439999999999</v>
      </c>
    </row>
    <row r="26" spans="1:6" s="13" customFormat="1">
      <c r="A26" s="6">
        <v>21</v>
      </c>
      <c r="B26" s="5" t="s">
        <v>58</v>
      </c>
      <c r="C26" s="6">
        <v>1038</v>
      </c>
      <c r="D26" s="7">
        <v>829.95</v>
      </c>
      <c r="E26" s="6" t="s">
        <v>59</v>
      </c>
      <c r="F26" s="8">
        <f>SUM(C26*D26/100,0)</f>
        <v>8614.8810000000012</v>
      </c>
    </row>
    <row r="27" spans="1:6" s="13" customFormat="1" ht="25.5">
      <c r="A27" s="6">
        <v>22</v>
      </c>
      <c r="B27" s="5" t="s">
        <v>60</v>
      </c>
      <c r="C27" s="6">
        <v>4139</v>
      </c>
      <c r="D27" s="7">
        <v>1246.53</v>
      </c>
      <c r="E27" s="6" t="s">
        <v>59</v>
      </c>
      <c r="F27" s="8">
        <f>SUM(C27*D27/100,0)</f>
        <v>51593.876700000001</v>
      </c>
    </row>
    <row r="28" spans="1:6" s="13" customFormat="1" ht="25.5">
      <c r="A28" s="6">
        <v>23</v>
      </c>
      <c r="B28" s="5" t="s">
        <v>61</v>
      </c>
      <c r="C28" s="6">
        <v>1538</v>
      </c>
      <c r="D28" s="7">
        <v>1887.4</v>
      </c>
      <c r="E28" s="6" t="s">
        <v>59</v>
      </c>
      <c r="F28" s="8">
        <f>SUM(C28*D28/100,0)</f>
        <v>29028.212000000003</v>
      </c>
    </row>
    <row r="29" spans="1:6" s="13" customFormat="1" ht="25.5">
      <c r="A29" s="6">
        <v>24</v>
      </c>
      <c r="B29" s="5" t="s">
        <v>62</v>
      </c>
      <c r="C29" s="6">
        <v>1041</v>
      </c>
      <c r="D29" s="7">
        <v>2116.41</v>
      </c>
      <c r="E29" s="6" t="s">
        <v>59</v>
      </c>
      <c r="F29" s="8">
        <f>SUM(C29*D29/100,0)</f>
        <v>22031.828099999999</v>
      </c>
    </row>
    <row r="30" spans="1:6" s="13" customFormat="1" ht="38.25">
      <c r="A30" s="6">
        <v>25</v>
      </c>
      <c r="B30" s="5" t="s">
        <v>63</v>
      </c>
      <c r="C30" s="6">
        <v>152</v>
      </c>
      <c r="D30" s="7">
        <v>896.39</v>
      </c>
      <c r="E30" s="6" t="s">
        <v>59</v>
      </c>
      <c r="F30" s="8">
        <f>SUM(C30*D30/100,0)</f>
        <v>1362.5128</v>
      </c>
    </row>
    <row r="31" spans="1:6" s="13" customFormat="1" ht="25.5">
      <c r="A31" s="6">
        <v>26</v>
      </c>
      <c r="B31" s="5" t="s">
        <v>64</v>
      </c>
      <c r="C31" s="6">
        <v>96</v>
      </c>
      <c r="D31" s="7">
        <v>226.02</v>
      </c>
      <c r="E31" s="6" t="s">
        <v>57</v>
      </c>
      <c r="F31" s="8">
        <f>SUM(C31*D31,0)</f>
        <v>21697.920000000002</v>
      </c>
    </row>
    <row r="32" spans="1:6" s="3" customFormat="1" ht="18" customHeight="1">
      <c r="A32" s="20" t="s">
        <v>10</v>
      </c>
      <c r="B32" s="21"/>
      <c r="C32" s="21"/>
      <c r="D32" s="21"/>
      <c r="E32" s="22"/>
      <c r="F32" s="9">
        <f>SUM(F6:F31)</f>
        <v>3026672.9969999995</v>
      </c>
    </row>
    <row r="33" spans="1:6" s="3" customFormat="1" ht="19.5" customHeight="1">
      <c r="B33" s="16" t="s">
        <v>65</v>
      </c>
    </row>
    <row r="34" spans="1:6" s="13" customFormat="1" ht="63.75">
      <c r="A34" s="6">
        <v>1</v>
      </c>
      <c r="B34" s="5" t="s">
        <v>11</v>
      </c>
      <c r="C34" s="6">
        <v>417</v>
      </c>
      <c r="D34" s="7">
        <v>3176.25</v>
      </c>
      <c r="E34" s="6" t="s">
        <v>7</v>
      </c>
      <c r="F34" s="8">
        <f>SUM(C34*D34/1000,0)</f>
        <v>1324.4962499999999</v>
      </c>
    </row>
    <row r="35" spans="1:6" s="13" customFormat="1" ht="25.5">
      <c r="A35" s="6">
        <v>2</v>
      </c>
      <c r="B35" s="5" t="s">
        <v>12</v>
      </c>
      <c r="C35" s="6">
        <v>104</v>
      </c>
      <c r="D35" s="7">
        <v>9416.2800000000007</v>
      </c>
      <c r="E35" s="6" t="s">
        <v>8</v>
      </c>
      <c r="F35" s="8">
        <f>SUM(C35*D35/100,0)</f>
        <v>9792.9312000000009</v>
      </c>
    </row>
    <row r="36" spans="1:6" s="13" customFormat="1" ht="38.25">
      <c r="A36" s="6">
        <v>3</v>
      </c>
      <c r="B36" s="5" t="s">
        <v>19</v>
      </c>
      <c r="C36" s="6">
        <v>199</v>
      </c>
      <c r="D36" s="7">
        <v>26475</v>
      </c>
      <c r="E36" s="6" t="s">
        <v>8</v>
      </c>
      <c r="F36" s="8">
        <f>SUM(C36*D36/100,0)</f>
        <v>52685.25</v>
      </c>
    </row>
    <row r="37" spans="1:6" s="13" customFormat="1" ht="38.25">
      <c r="A37" s="6">
        <v>4</v>
      </c>
      <c r="B37" s="5" t="s">
        <v>66</v>
      </c>
      <c r="C37" s="6">
        <v>132</v>
      </c>
      <c r="D37" s="7">
        <v>3912.85</v>
      </c>
      <c r="E37" s="6" t="s">
        <v>8</v>
      </c>
      <c r="F37" s="8">
        <f>SUM(C37*D37/100,0)</f>
        <v>5164.9620000000004</v>
      </c>
    </row>
    <row r="38" spans="1:6" s="13" customFormat="1" ht="51">
      <c r="A38" s="6">
        <v>5</v>
      </c>
      <c r="B38" s="5" t="s">
        <v>48</v>
      </c>
      <c r="C38" s="6">
        <v>383</v>
      </c>
      <c r="D38" s="7">
        <v>13741.87</v>
      </c>
      <c r="E38" s="6" t="s">
        <v>8</v>
      </c>
      <c r="F38" s="8">
        <f>SUM(C38*D38/100,0)</f>
        <v>52631.362099999998</v>
      </c>
    </row>
    <row r="39" spans="1:6" s="13" customFormat="1">
      <c r="A39" s="6">
        <v>6</v>
      </c>
      <c r="B39" s="5" t="s">
        <v>52</v>
      </c>
      <c r="C39" s="6">
        <v>1133</v>
      </c>
      <c r="D39" s="7">
        <v>2197.52</v>
      </c>
      <c r="E39" s="6" t="s">
        <v>9</v>
      </c>
      <c r="F39" s="8">
        <f t="shared" ref="F39" si="1">SUM(C39*D39/100,0)</f>
        <v>24897.901600000001</v>
      </c>
    </row>
    <row r="40" spans="1:6" s="13" customFormat="1" ht="38.25">
      <c r="A40" s="6">
        <v>7</v>
      </c>
      <c r="B40" s="5" t="s">
        <v>67</v>
      </c>
      <c r="C40" s="6">
        <v>221</v>
      </c>
      <c r="D40" s="7">
        <v>4178.0200000000004</v>
      </c>
      <c r="E40" s="6" t="s">
        <v>9</v>
      </c>
      <c r="F40" s="8">
        <f t="shared" ref="F40" si="2">SUM(C40*D40/100,0)</f>
        <v>9233.4242000000013</v>
      </c>
    </row>
    <row r="41" spans="1:6" s="13" customFormat="1" ht="25.5">
      <c r="A41" s="6">
        <v>8</v>
      </c>
      <c r="B41" s="5" t="s">
        <v>24</v>
      </c>
      <c r="C41" s="6">
        <v>136</v>
      </c>
      <c r="D41" s="7">
        <v>1758.08</v>
      </c>
      <c r="E41" s="6" t="s">
        <v>9</v>
      </c>
      <c r="F41" s="8">
        <f t="shared" ref="F41" si="3">SUM(C41*D41/100,0)</f>
        <v>2390.9888000000001</v>
      </c>
    </row>
    <row r="42" spans="1:6" s="13" customFormat="1" ht="76.5">
      <c r="A42" s="6">
        <v>9</v>
      </c>
      <c r="B42" s="5" t="s">
        <v>22</v>
      </c>
      <c r="C42" s="6">
        <v>46</v>
      </c>
      <c r="D42" s="7">
        <v>1273.76</v>
      </c>
      <c r="E42" s="6" t="s">
        <v>23</v>
      </c>
      <c r="F42" s="8">
        <f>SUM(C42*D42,0)</f>
        <v>58592.959999999999</v>
      </c>
    </row>
    <row r="43" spans="1:6" s="13" customFormat="1" ht="128.25" customHeight="1">
      <c r="A43" s="6">
        <v>10</v>
      </c>
      <c r="B43" s="5" t="s">
        <v>13</v>
      </c>
      <c r="C43" s="6">
        <v>4</v>
      </c>
      <c r="D43" s="7">
        <v>337</v>
      </c>
      <c r="E43" s="6" t="s">
        <v>17</v>
      </c>
      <c r="F43" s="8">
        <f>SUM(C43*D43,0)</f>
        <v>1348</v>
      </c>
    </row>
    <row r="44" spans="1:6" s="13" customFormat="1" ht="51">
      <c r="A44" s="6">
        <v>11</v>
      </c>
      <c r="B44" s="5" t="s">
        <v>14</v>
      </c>
      <c r="C44" s="6">
        <v>0.03</v>
      </c>
      <c r="D44" s="7">
        <v>4820.2</v>
      </c>
      <c r="E44" s="6" t="s">
        <v>18</v>
      </c>
      <c r="F44" s="8">
        <f>SUM(C44*D44,0)</f>
        <v>144.60599999999999</v>
      </c>
    </row>
    <row r="45" spans="1:6" s="13" customFormat="1" ht="30" customHeight="1">
      <c r="A45" s="6">
        <v>12</v>
      </c>
      <c r="B45" s="5" t="s">
        <v>68</v>
      </c>
      <c r="C45" s="6">
        <v>1354</v>
      </c>
      <c r="D45" s="7">
        <v>1246.53</v>
      </c>
      <c r="E45" s="6" t="s">
        <v>69</v>
      </c>
      <c r="F45" s="8">
        <f>SUM(C45*D45/100,0)</f>
        <v>16878.016199999998</v>
      </c>
    </row>
    <row r="46" spans="1:6" s="13" customFormat="1" ht="25.5">
      <c r="A46" s="6">
        <v>13</v>
      </c>
      <c r="B46" s="5" t="s">
        <v>62</v>
      </c>
      <c r="C46" s="6">
        <v>91</v>
      </c>
      <c r="D46" s="7">
        <v>2116.41</v>
      </c>
      <c r="E46" s="6" t="s">
        <v>69</v>
      </c>
      <c r="F46" s="8">
        <f>SUM(C46*D46/100,0)</f>
        <v>1925.9331</v>
      </c>
    </row>
    <row r="47" spans="1:6" s="13" customFormat="1" ht="18" customHeight="1">
      <c r="A47" s="20" t="s">
        <v>10</v>
      </c>
      <c r="B47" s="21"/>
      <c r="C47" s="21"/>
      <c r="D47" s="21"/>
      <c r="E47" s="22"/>
      <c r="F47" s="9">
        <f>SUM(F34:F46)</f>
        <v>237010.83144999997</v>
      </c>
    </row>
    <row r="48" spans="1:6" s="13" customFormat="1" ht="15.75" customHeight="1">
      <c r="B48" s="16" t="s">
        <v>70</v>
      </c>
    </row>
    <row r="49" spans="1:7" s="13" customFormat="1" ht="25.5">
      <c r="A49" s="6">
        <v>1</v>
      </c>
      <c r="B49" s="5" t="s">
        <v>71</v>
      </c>
      <c r="C49" s="6">
        <v>632</v>
      </c>
      <c r="D49" s="7">
        <v>3630</v>
      </c>
      <c r="E49" s="6" t="s">
        <v>73</v>
      </c>
      <c r="F49" s="8">
        <f>SUM(C49*D49/1000,0)</f>
        <v>2294.16</v>
      </c>
    </row>
    <row r="50" spans="1:7" s="13" customFormat="1" ht="25.5">
      <c r="A50" s="6">
        <v>2</v>
      </c>
      <c r="B50" s="5" t="s">
        <v>74</v>
      </c>
      <c r="C50" s="6">
        <v>417</v>
      </c>
      <c r="D50" s="7">
        <v>8694.9500000000007</v>
      </c>
      <c r="E50" s="6" t="s">
        <v>72</v>
      </c>
      <c r="F50" s="8">
        <f>SUM(C50*D50/100,0)</f>
        <v>36257.941500000001</v>
      </c>
    </row>
    <row r="51" spans="1:7" s="13" customFormat="1" ht="25.5">
      <c r="A51" s="6">
        <v>3</v>
      </c>
      <c r="B51" s="5" t="s">
        <v>75</v>
      </c>
      <c r="C51" s="6">
        <v>1265</v>
      </c>
      <c r="D51" s="7">
        <v>3275.5</v>
      </c>
      <c r="E51" s="6" t="s">
        <v>69</v>
      </c>
      <c r="F51" s="8">
        <f>SUM(C51*D51/100,0)</f>
        <v>41435.074999999997</v>
      </c>
    </row>
    <row r="52" spans="1:7" s="13" customFormat="1">
      <c r="A52" s="20" t="s">
        <v>10</v>
      </c>
      <c r="B52" s="21"/>
      <c r="C52" s="21"/>
      <c r="D52" s="21"/>
      <c r="E52" s="22"/>
      <c r="F52" s="9">
        <f>SUM(F49:F51)</f>
        <v>79987.176500000001</v>
      </c>
    </row>
    <row r="53" spans="1:7" s="13" customFormat="1"/>
    <row r="54" spans="1:7" s="13" customFormat="1"/>
    <row r="55" spans="1:7" s="3" customFormat="1">
      <c r="F55" s="10"/>
    </row>
    <row r="56" spans="1:7" s="3" customFormat="1"/>
    <row r="57" spans="1:7" s="13" customFormat="1"/>
    <row r="58" spans="1:7" s="3" customFormat="1"/>
    <row r="59" spans="1:7" s="3" customFormat="1"/>
    <row r="60" spans="1:7" s="3" customFormat="1">
      <c r="A60" s="23" t="s">
        <v>15</v>
      </c>
      <c r="B60" s="23"/>
      <c r="C60" s="11"/>
      <c r="D60" s="18" t="s">
        <v>16</v>
      </c>
      <c r="E60" s="18"/>
      <c r="F60" s="18"/>
    </row>
    <row r="61" spans="1:7" s="3" customFormat="1">
      <c r="A61" s="11"/>
      <c r="B61" s="11"/>
      <c r="C61" s="11"/>
      <c r="D61" s="18" t="s">
        <v>28</v>
      </c>
      <c r="E61" s="18"/>
      <c r="F61" s="18"/>
    </row>
    <row r="62" spans="1:7" s="3" customFormat="1">
      <c r="A62" s="11"/>
      <c r="B62" s="11"/>
      <c r="C62" s="11"/>
      <c r="D62" s="18" t="s">
        <v>20</v>
      </c>
      <c r="E62" s="18"/>
      <c r="F62" s="18"/>
    </row>
    <row r="63" spans="1:7" s="3" customFormat="1"/>
    <row r="64" spans="1:7" s="3" customFormat="1">
      <c r="F64" s="10"/>
      <c r="G64" s="12"/>
    </row>
    <row r="65" spans="6:7" s="3" customFormat="1">
      <c r="F65" s="10"/>
      <c r="G65" s="10"/>
    </row>
    <row r="66" spans="6:7" s="3" customFormat="1"/>
    <row r="67" spans="6:7" s="3" customFormat="1"/>
    <row r="68" spans="6:7" s="3" customFormat="1"/>
    <row r="69" spans="6:7" s="3" customFormat="1"/>
    <row r="70" spans="6:7" s="3" customFormat="1"/>
    <row r="71" spans="6:7" s="3" customFormat="1"/>
    <row r="72" spans="6:7" s="3" customFormat="1"/>
    <row r="73" spans="6:7" s="3" customFormat="1"/>
    <row r="74" spans="6:7" s="3" customFormat="1"/>
    <row r="75" spans="6:7" s="3" customFormat="1"/>
    <row r="76" spans="6:7" s="3" customFormat="1"/>
    <row r="77" spans="6:7" s="3" customFormat="1"/>
    <row r="78" spans="6:7" s="3" customFormat="1"/>
    <row r="79" spans="6:7" s="3" customFormat="1"/>
    <row r="80" spans="6:7"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row r="143" s="3" customFormat="1"/>
    <row r="144" s="3" customFormat="1"/>
    <row r="145" s="3" customFormat="1"/>
    <row r="146" s="3" customFormat="1"/>
    <row r="147" s="3" customFormat="1"/>
    <row r="148" s="3" customFormat="1"/>
    <row r="149" s="3" customFormat="1"/>
    <row r="150" s="3" customFormat="1"/>
    <row r="151" s="3" customFormat="1"/>
    <row r="152" s="3" customFormat="1"/>
    <row r="153" s="3" customFormat="1"/>
    <row r="154" s="3" customFormat="1"/>
    <row r="155" s="3" customFormat="1"/>
    <row r="156" s="3" customFormat="1"/>
    <row r="157" s="3" customFormat="1"/>
    <row r="158" s="3" customFormat="1"/>
    <row r="159" s="3" customFormat="1"/>
    <row r="160" s="3" customFormat="1"/>
    <row r="161" s="3" customFormat="1"/>
    <row r="162" s="3" customFormat="1"/>
    <row r="163" s="3" customFormat="1"/>
    <row r="164" s="3" customFormat="1"/>
    <row r="165" s="3" customFormat="1"/>
    <row r="166" s="3" customFormat="1"/>
    <row r="167" s="3" customFormat="1"/>
    <row r="168" s="3" customFormat="1"/>
    <row r="169" s="3" customFormat="1"/>
    <row r="170" s="3" customFormat="1"/>
    <row r="171" s="3" customFormat="1"/>
    <row r="172" s="3" customFormat="1"/>
    <row r="173" s="3" customFormat="1"/>
    <row r="174" s="3" customFormat="1"/>
    <row r="175" s="3" customFormat="1"/>
    <row r="176" s="3" customFormat="1"/>
    <row r="177" s="3" customFormat="1"/>
    <row r="178" s="3" customFormat="1"/>
    <row r="179" s="3" customFormat="1"/>
    <row r="180" s="3" customFormat="1"/>
    <row r="181" s="3" customFormat="1"/>
    <row r="182" s="3" customFormat="1"/>
    <row r="183" s="3" customFormat="1"/>
  </sheetData>
  <mergeCells count="10">
    <mergeCell ref="A1:F1"/>
    <mergeCell ref="D61:F61"/>
    <mergeCell ref="D62:F62"/>
    <mergeCell ref="A3:F3"/>
    <mergeCell ref="A32:E32"/>
    <mergeCell ref="A60:B60"/>
    <mergeCell ref="D60:F60"/>
    <mergeCell ref="A2:F2"/>
    <mergeCell ref="A47:E47"/>
    <mergeCell ref="A52:E52"/>
  </mergeCells>
  <pageMargins left="0.94" right="0.18" top="0.45"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G159"/>
  <sheetViews>
    <sheetView tabSelected="1" zoomScale="85" zoomScaleNormal="85" workbookViewId="0">
      <selection activeCell="L6" sqref="L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16384" width="9.140625" style="1"/>
  </cols>
  <sheetData>
    <row r="1" spans="1:6" ht="39.75" customHeight="1">
      <c r="A1" s="17" t="s">
        <v>45</v>
      </c>
      <c r="B1" s="17"/>
      <c r="C1" s="17"/>
      <c r="D1" s="17"/>
      <c r="E1" s="17"/>
      <c r="F1" s="17"/>
    </row>
    <row r="2" spans="1:6" ht="18.75" customHeight="1">
      <c r="A2" s="18" t="s">
        <v>76</v>
      </c>
      <c r="B2" s="18"/>
      <c r="C2" s="18"/>
      <c r="D2" s="18"/>
      <c r="E2" s="18"/>
      <c r="F2" s="18"/>
    </row>
    <row r="3" spans="1:6" ht="18">
      <c r="A3" s="19" t="s">
        <v>6</v>
      </c>
      <c r="B3" s="19"/>
      <c r="C3" s="19"/>
      <c r="D3" s="19"/>
      <c r="E3" s="19"/>
      <c r="F3" s="19"/>
    </row>
    <row r="5" spans="1:6" s="14" customFormat="1" ht="25.5">
      <c r="A5" s="4" t="s">
        <v>0</v>
      </c>
      <c r="B5" s="4" t="s">
        <v>1</v>
      </c>
      <c r="C5" s="4" t="s">
        <v>2</v>
      </c>
      <c r="D5" s="4" t="s">
        <v>3</v>
      </c>
      <c r="E5" s="4" t="s">
        <v>4</v>
      </c>
      <c r="F5" s="4" t="s">
        <v>5</v>
      </c>
    </row>
    <row r="6" spans="1:6" s="13" customFormat="1" ht="102">
      <c r="A6" s="6">
        <v>1</v>
      </c>
      <c r="B6" s="5" t="s">
        <v>29</v>
      </c>
      <c r="C6" s="6" t="s">
        <v>77</v>
      </c>
      <c r="D6" s="15">
        <v>5728.2</v>
      </c>
      <c r="E6" s="6" t="s">
        <v>30</v>
      </c>
      <c r="F6" s="8">
        <f>SUM(2*D6,0)</f>
        <v>11456.4</v>
      </c>
    </row>
    <row r="7" spans="1:6" s="13" customFormat="1" ht="127.5">
      <c r="A7" s="6">
        <v>2</v>
      </c>
      <c r="B7" s="5" t="s">
        <v>31</v>
      </c>
      <c r="C7" s="6" t="s">
        <v>77</v>
      </c>
      <c r="D7" s="15">
        <v>4694.8</v>
      </c>
      <c r="E7" s="6" t="s">
        <v>32</v>
      </c>
      <c r="F7" s="8">
        <f>SUM(2*D7,0)</f>
        <v>9389.6</v>
      </c>
    </row>
    <row r="8" spans="1:6" s="13" customFormat="1" ht="115.5" customHeight="1">
      <c r="A8" s="6">
        <v>3</v>
      </c>
      <c r="B8" s="5" t="s">
        <v>78</v>
      </c>
      <c r="C8" s="6" t="s">
        <v>77</v>
      </c>
      <c r="D8" s="15">
        <v>1561.45</v>
      </c>
      <c r="E8" s="6" t="s">
        <v>32</v>
      </c>
      <c r="F8" s="8">
        <f>SUM(2*D8,0)</f>
        <v>3122.9</v>
      </c>
    </row>
    <row r="9" spans="1:6" s="13" customFormat="1" ht="51">
      <c r="A9" s="6">
        <v>4</v>
      </c>
      <c r="B9" s="5" t="s">
        <v>33</v>
      </c>
      <c r="C9" s="6" t="s">
        <v>79</v>
      </c>
      <c r="D9" s="15">
        <v>2042.43</v>
      </c>
      <c r="E9" s="6" t="s">
        <v>32</v>
      </c>
      <c r="F9" s="8">
        <f>SUM(6*D9,0)</f>
        <v>12254.58</v>
      </c>
    </row>
    <row r="10" spans="1:6" s="13" customFormat="1" ht="38.25">
      <c r="A10" s="6">
        <v>5</v>
      </c>
      <c r="B10" s="5" t="s">
        <v>35</v>
      </c>
      <c r="C10" s="6" t="s">
        <v>34</v>
      </c>
      <c r="D10" s="15">
        <v>447.15</v>
      </c>
      <c r="E10" s="6" t="s">
        <v>32</v>
      </c>
      <c r="F10" s="8">
        <f>SUM(4*D10,0)</f>
        <v>1788.6</v>
      </c>
    </row>
    <row r="11" spans="1:6" s="13" customFormat="1" ht="51">
      <c r="A11" s="6">
        <v>6</v>
      </c>
      <c r="B11" s="5" t="s">
        <v>80</v>
      </c>
      <c r="C11" s="6" t="s">
        <v>44</v>
      </c>
      <c r="D11" s="15">
        <v>210.1</v>
      </c>
      <c r="E11" s="6" t="s">
        <v>32</v>
      </c>
      <c r="F11" s="8">
        <f>SUM(2*D11,0)</f>
        <v>420.2</v>
      </c>
    </row>
    <row r="12" spans="1:6" s="13" customFormat="1" ht="51">
      <c r="A12" s="6">
        <v>7</v>
      </c>
      <c r="B12" s="5" t="s">
        <v>42</v>
      </c>
      <c r="C12" s="6" t="s">
        <v>44</v>
      </c>
      <c r="D12" s="7">
        <v>1161.5999999999999</v>
      </c>
      <c r="E12" s="6" t="s">
        <v>32</v>
      </c>
      <c r="F12" s="8">
        <f>SUM(2*D12,0)</f>
        <v>2323.1999999999998</v>
      </c>
    </row>
    <row r="13" spans="1:6" s="13" customFormat="1" ht="38.25">
      <c r="A13" s="6">
        <v>8</v>
      </c>
      <c r="B13" s="5" t="s">
        <v>36</v>
      </c>
      <c r="C13" s="6" t="s">
        <v>81</v>
      </c>
      <c r="D13" s="15">
        <v>333.29</v>
      </c>
      <c r="E13" s="6" t="s">
        <v>37</v>
      </c>
      <c r="F13" s="8">
        <f>SUM(24*D13,0)</f>
        <v>7998.9600000000009</v>
      </c>
    </row>
    <row r="14" spans="1:6" s="13" customFormat="1" ht="63.75">
      <c r="A14" s="6">
        <v>9</v>
      </c>
      <c r="B14" s="5" t="s">
        <v>82</v>
      </c>
      <c r="C14" s="6" t="s">
        <v>44</v>
      </c>
      <c r="D14" s="15">
        <v>72.16</v>
      </c>
      <c r="E14" s="6" t="s">
        <v>32</v>
      </c>
      <c r="F14" s="8">
        <f>SUM(2*D14,0)</f>
        <v>144.32</v>
      </c>
    </row>
    <row r="15" spans="1:6" s="13" customFormat="1" ht="25.5">
      <c r="A15" s="6">
        <v>10</v>
      </c>
      <c r="B15" s="5" t="s">
        <v>38</v>
      </c>
      <c r="C15" s="6" t="s">
        <v>83</v>
      </c>
      <c r="D15" s="7">
        <v>702</v>
      </c>
      <c r="E15" s="6" t="s">
        <v>32</v>
      </c>
      <c r="F15" s="8">
        <f>SUM(3*D15,0)</f>
        <v>2106</v>
      </c>
    </row>
    <row r="16" spans="1:6" s="13" customFormat="1" ht="25.5">
      <c r="A16" s="6">
        <v>11</v>
      </c>
      <c r="B16" s="5" t="s">
        <v>84</v>
      </c>
      <c r="C16" s="6" t="s">
        <v>85</v>
      </c>
      <c r="D16" s="15">
        <v>599.6</v>
      </c>
      <c r="E16" s="6" t="s">
        <v>32</v>
      </c>
      <c r="F16" s="8">
        <f>SUM(3*D16,0)</f>
        <v>1798.8000000000002</v>
      </c>
    </row>
    <row r="17" spans="1:6" s="13" customFormat="1" ht="38.25">
      <c r="A17" s="6">
        <v>12</v>
      </c>
      <c r="B17" s="5" t="s">
        <v>86</v>
      </c>
      <c r="C17" s="6" t="s">
        <v>44</v>
      </c>
      <c r="D17" s="15">
        <v>389.7</v>
      </c>
      <c r="E17" s="6" t="s">
        <v>32</v>
      </c>
      <c r="F17" s="8">
        <f>SUM(2*D17,0)</f>
        <v>779.4</v>
      </c>
    </row>
    <row r="18" spans="1:6" s="13" customFormat="1" ht="38.25">
      <c r="A18" s="6">
        <v>13</v>
      </c>
      <c r="B18" s="5" t="s">
        <v>87</v>
      </c>
      <c r="C18" s="6" t="s">
        <v>81</v>
      </c>
      <c r="D18" s="15">
        <v>90.22</v>
      </c>
      <c r="E18" s="6" t="s">
        <v>37</v>
      </c>
      <c r="F18" s="8">
        <f>SUM(24*D18,0)</f>
        <v>2165.2799999999997</v>
      </c>
    </row>
    <row r="19" spans="1:6" s="13" customFormat="1" ht="51">
      <c r="A19" s="6">
        <v>14</v>
      </c>
      <c r="B19" s="5" t="s">
        <v>88</v>
      </c>
      <c r="C19" s="6" t="s">
        <v>44</v>
      </c>
      <c r="D19" s="15">
        <v>177.7</v>
      </c>
      <c r="E19" s="6" t="s">
        <v>32</v>
      </c>
      <c r="F19" s="8">
        <f>SUM(2*D19,0)</f>
        <v>355.4</v>
      </c>
    </row>
    <row r="20" spans="1:6" s="13" customFormat="1" ht="25.5">
      <c r="A20" s="6">
        <v>15</v>
      </c>
      <c r="B20" s="5" t="s">
        <v>89</v>
      </c>
      <c r="C20" s="6" t="s">
        <v>44</v>
      </c>
      <c r="D20" s="15">
        <v>599.6</v>
      </c>
      <c r="E20" s="6" t="s">
        <v>32</v>
      </c>
      <c r="F20" s="8">
        <f>SUM(2*D20,0)</f>
        <v>1199.2</v>
      </c>
    </row>
    <row r="21" spans="1:6" s="13" customFormat="1" ht="25.5">
      <c r="A21" s="6">
        <v>16</v>
      </c>
      <c r="B21" s="5" t="s">
        <v>90</v>
      </c>
      <c r="C21" s="6" t="s">
        <v>44</v>
      </c>
      <c r="D21" s="15">
        <v>108.1</v>
      </c>
      <c r="E21" s="6" t="s">
        <v>32</v>
      </c>
      <c r="F21" s="8">
        <f>SUM(2*D21,0)</f>
        <v>216.2</v>
      </c>
    </row>
    <row r="22" spans="1:6" s="13" customFormat="1">
      <c r="A22" s="27">
        <v>17</v>
      </c>
      <c r="B22" s="25" t="s">
        <v>39</v>
      </c>
      <c r="C22" s="6" t="s">
        <v>91</v>
      </c>
      <c r="D22" s="7">
        <v>73.209999999999994</v>
      </c>
      <c r="E22" s="6" t="s">
        <v>37</v>
      </c>
      <c r="F22" s="8">
        <f>SUM(60*D22,0)</f>
        <v>4392.5999999999995</v>
      </c>
    </row>
    <row r="23" spans="1:6" s="13" customFormat="1" ht="80.25" customHeight="1">
      <c r="A23" s="28"/>
      <c r="B23" s="26"/>
      <c r="C23" s="6" t="s">
        <v>40</v>
      </c>
      <c r="D23" s="7">
        <v>95.79</v>
      </c>
      <c r="E23" s="6" t="s">
        <v>37</v>
      </c>
      <c r="F23" s="8">
        <f>SUM(100*D23,0)</f>
        <v>9579</v>
      </c>
    </row>
    <row r="24" spans="1:6" s="13" customFormat="1" ht="38.25">
      <c r="A24" s="29">
        <v>18</v>
      </c>
      <c r="B24" s="30" t="s">
        <v>92</v>
      </c>
      <c r="C24" s="6" t="s">
        <v>44</v>
      </c>
      <c r="D24" s="15">
        <v>225.95</v>
      </c>
      <c r="E24" s="6" t="s">
        <v>32</v>
      </c>
      <c r="F24" s="8">
        <f>SUM(2*D24,0)</f>
        <v>451.9</v>
      </c>
    </row>
    <row r="25" spans="1:6" s="13" customFormat="1" ht="25.5">
      <c r="A25" s="29">
        <v>19</v>
      </c>
      <c r="B25" s="30" t="s">
        <v>93</v>
      </c>
      <c r="C25" s="6" t="s">
        <v>85</v>
      </c>
      <c r="D25" s="15">
        <v>91.95</v>
      </c>
      <c r="E25" s="6" t="s">
        <v>32</v>
      </c>
      <c r="F25" s="8">
        <f>SUM(3*D25,0)</f>
        <v>275.85000000000002</v>
      </c>
    </row>
    <row r="26" spans="1:6" s="13" customFormat="1" ht="25.5">
      <c r="A26" s="29">
        <v>20</v>
      </c>
      <c r="B26" s="30" t="s">
        <v>43</v>
      </c>
      <c r="C26" s="6" t="s">
        <v>44</v>
      </c>
      <c r="D26" s="15">
        <v>211</v>
      </c>
      <c r="E26" s="6" t="s">
        <v>32</v>
      </c>
      <c r="F26" s="8">
        <f>SUM(2*D26,0)</f>
        <v>422</v>
      </c>
    </row>
    <row r="27" spans="1:6" s="13" customFormat="1" ht="51">
      <c r="A27" s="29">
        <v>21</v>
      </c>
      <c r="B27" s="30" t="s">
        <v>94</v>
      </c>
      <c r="C27" s="6" t="s">
        <v>41</v>
      </c>
      <c r="D27" s="15">
        <v>316.7</v>
      </c>
      <c r="E27" s="6" t="s">
        <v>32</v>
      </c>
      <c r="F27" s="8">
        <f>SUM(4*D27,0)</f>
        <v>1266.8</v>
      </c>
    </row>
    <row r="28" spans="1:6" s="13" customFormat="1" ht="76.5">
      <c r="A28" s="29">
        <v>22</v>
      </c>
      <c r="B28" s="30" t="s">
        <v>95</v>
      </c>
      <c r="C28" s="6" t="s">
        <v>44</v>
      </c>
      <c r="D28" s="15">
        <v>30778.42</v>
      </c>
      <c r="E28" s="6" t="s">
        <v>32</v>
      </c>
      <c r="F28" s="8">
        <f>SUM(2*D28,0)</f>
        <v>61556.84</v>
      </c>
    </row>
    <row r="29" spans="1:6" s="13" customFormat="1" ht="18" customHeight="1">
      <c r="A29" s="20" t="s">
        <v>10</v>
      </c>
      <c r="B29" s="21"/>
      <c r="C29" s="21"/>
      <c r="D29" s="21"/>
      <c r="E29" s="22"/>
      <c r="F29" s="9">
        <f>SUM(F6:F28)</f>
        <v>135464.02999999997</v>
      </c>
    </row>
    <row r="30" spans="1:6" s="13" customFormat="1"/>
    <row r="31" spans="1:6" s="13" customFormat="1">
      <c r="F31" s="10"/>
    </row>
    <row r="32" spans="1:6" s="13" customFormat="1"/>
    <row r="33" spans="1:7" s="13" customFormat="1"/>
    <row r="34" spans="1:7" s="13" customFormat="1"/>
    <row r="35" spans="1:7" s="13" customFormat="1"/>
    <row r="36" spans="1:7" s="13" customFormat="1">
      <c r="A36" s="23" t="s">
        <v>15</v>
      </c>
      <c r="B36" s="23"/>
      <c r="C36" s="11"/>
      <c r="D36" s="18" t="s">
        <v>16</v>
      </c>
      <c r="E36" s="18"/>
      <c r="F36" s="18"/>
    </row>
    <row r="37" spans="1:7" s="13" customFormat="1">
      <c r="A37" s="11"/>
      <c r="B37" s="11"/>
      <c r="C37" s="11"/>
      <c r="D37" s="18" t="s">
        <v>28</v>
      </c>
      <c r="E37" s="18"/>
      <c r="F37" s="18"/>
    </row>
    <row r="38" spans="1:7" s="13" customFormat="1">
      <c r="A38" s="11"/>
      <c r="B38" s="11"/>
      <c r="C38" s="11"/>
      <c r="D38" s="18" t="s">
        <v>20</v>
      </c>
      <c r="E38" s="18"/>
      <c r="F38" s="18"/>
    </row>
    <row r="39" spans="1:7" s="13" customFormat="1"/>
    <row r="40" spans="1:7" s="13" customFormat="1">
      <c r="F40" s="10"/>
      <c r="G40" s="12"/>
    </row>
    <row r="41" spans="1:7" s="13" customFormat="1">
      <c r="F41" s="10"/>
      <c r="G41" s="10"/>
    </row>
    <row r="42" spans="1:7" s="13" customFormat="1"/>
    <row r="43" spans="1:7" s="13" customFormat="1"/>
    <row r="44" spans="1:7" s="13" customFormat="1"/>
    <row r="45" spans="1:7" s="13" customFormat="1"/>
    <row r="46" spans="1:7" s="13" customFormat="1"/>
    <row r="47" spans="1:7" s="13" customFormat="1"/>
    <row r="48" spans="1:7" s="13" customFormat="1"/>
    <row r="49" s="13" customFormat="1"/>
    <row r="50" s="13" customFormat="1"/>
    <row r="51" s="13" customFormat="1"/>
    <row r="52" s="13" customFormat="1"/>
    <row r="53" s="13" customFormat="1"/>
    <row r="54" s="13" customFormat="1"/>
    <row r="55" s="13" customFormat="1"/>
    <row r="56" s="13" customFormat="1"/>
    <row r="57" s="13" customFormat="1"/>
    <row r="58" s="13" customFormat="1"/>
    <row r="59" s="13" customFormat="1"/>
    <row r="60" s="13" customFormat="1"/>
    <row r="61" s="13" customFormat="1"/>
    <row r="62" s="13" customFormat="1"/>
    <row r="63" s="13" customFormat="1"/>
    <row r="64" s="13" customFormat="1"/>
    <row r="65" s="13" customFormat="1"/>
    <row r="66" s="13" customFormat="1"/>
    <row r="67" s="13" customFormat="1"/>
    <row r="68" s="13" customFormat="1"/>
    <row r="69" s="13" customFormat="1"/>
    <row r="70" s="13" customFormat="1"/>
    <row r="71" s="13" customFormat="1"/>
    <row r="72" s="13" customFormat="1"/>
    <row r="73" s="13" customFormat="1"/>
    <row r="74" s="13" customFormat="1"/>
    <row r="75" s="13" customFormat="1"/>
    <row r="76" s="13" customFormat="1"/>
    <row r="77" s="13" customFormat="1"/>
    <row r="78" s="13" customFormat="1"/>
    <row r="79" s="13" customFormat="1"/>
    <row r="80" s="13" customFormat="1"/>
    <row r="81" s="13" customFormat="1"/>
    <row r="82" s="13" customFormat="1"/>
    <row r="83" s="13" customFormat="1"/>
    <row r="84" s="13" customFormat="1"/>
    <row r="85" s="13" customFormat="1"/>
    <row r="86" s="13" customFormat="1"/>
    <row r="87" s="13" customFormat="1"/>
    <row r="88" s="13" customFormat="1"/>
    <row r="89" s="13" customFormat="1"/>
    <row r="90" s="13" customFormat="1"/>
    <row r="91" s="13" customFormat="1"/>
    <row r="92" s="13" customFormat="1"/>
    <row r="93" s="13" customFormat="1"/>
    <row r="94" s="13" customFormat="1"/>
    <row r="95" s="13" customFormat="1"/>
    <row r="96" s="13" customFormat="1"/>
    <row r="97" s="13" customFormat="1"/>
    <row r="98" s="13" customFormat="1"/>
    <row r="99" s="13" customFormat="1"/>
    <row r="100" s="13" customFormat="1"/>
    <row r="101" s="13" customFormat="1"/>
    <row r="102" s="13" customFormat="1"/>
    <row r="103" s="13" customFormat="1"/>
    <row r="104" s="13" customFormat="1"/>
    <row r="105" s="13" customFormat="1"/>
    <row r="106" s="13" customFormat="1"/>
    <row r="107" s="13" customFormat="1"/>
    <row r="108" s="13" customFormat="1"/>
    <row r="109" s="13" customFormat="1"/>
    <row r="110" s="13" customFormat="1"/>
    <row r="111" s="13" customFormat="1"/>
    <row r="112" s="13" customFormat="1"/>
    <row r="113" s="13" customFormat="1"/>
    <row r="114" s="13" customFormat="1"/>
    <row r="115" s="13" customFormat="1"/>
    <row r="116" s="13" customFormat="1"/>
    <row r="117" s="13" customFormat="1"/>
    <row r="118" s="13" customFormat="1"/>
    <row r="119" s="13" customFormat="1"/>
    <row r="120" s="13" customFormat="1"/>
    <row r="121" s="13" customFormat="1"/>
    <row r="122" s="13" customFormat="1"/>
    <row r="123" s="13" customFormat="1"/>
    <row r="124" s="13" customFormat="1"/>
    <row r="125" s="13" customFormat="1"/>
    <row r="126" s="13" customFormat="1"/>
    <row r="127" s="13" customFormat="1"/>
    <row r="128" s="13" customFormat="1"/>
    <row r="129" s="13" customFormat="1"/>
    <row r="130" s="13" customFormat="1"/>
    <row r="131" s="13" customFormat="1"/>
    <row r="132" s="13" customFormat="1"/>
    <row r="133" s="13" customFormat="1"/>
    <row r="134" s="13" customFormat="1"/>
    <row r="135" s="13" customFormat="1"/>
    <row r="136" s="13" customFormat="1"/>
    <row r="137" s="13" customFormat="1"/>
    <row r="138" s="13" customFormat="1"/>
    <row r="139" s="13" customFormat="1"/>
    <row r="140" s="13" customFormat="1"/>
    <row r="141" s="13" customFormat="1"/>
    <row r="142" s="13" customFormat="1"/>
    <row r="143" s="13" customFormat="1"/>
    <row r="144" s="13" customFormat="1"/>
    <row r="145" s="13" customFormat="1"/>
    <row r="146" s="13" customFormat="1"/>
    <row r="147" s="13" customFormat="1"/>
    <row r="148" s="13" customFormat="1"/>
    <row r="149" s="13" customFormat="1"/>
    <row r="150" s="13" customFormat="1"/>
    <row r="151" s="13" customFormat="1"/>
    <row r="152" s="13" customFormat="1"/>
    <row r="153" s="13" customFormat="1"/>
    <row r="154" s="13" customFormat="1"/>
    <row r="155" s="13" customFormat="1"/>
    <row r="156" s="13" customFormat="1"/>
    <row r="157" s="13" customFormat="1"/>
    <row r="158" s="13" customFormat="1"/>
    <row r="159" s="13" customFormat="1"/>
  </sheetData>
  <mergeCells count="10">
    <mergeCell ref="B22:B23"/>
    <mergeCell ref="D37:F37"/>
    <mergeCell ref="D38:F38"/>
    <mergeCell ref="A1:F1"/>
    <mergeCell ref="A2:F2"/>
    <mergeCell ref="A3:F3"/>
    <mergeCell ref="A29:E29"/>
    <mergeCell ref="A36:B36"/>
    <mergeCell ref="D36:F36"/>
    <mergeCell ref="A22:A23"/>
  </mergeCells>
  <pageMargins left="0.94" right="0.18" top="0.45" bottom="0.34" header="0.3" footer="0.3"/>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C-V Qtrs</vt:lpstr>
      <vt:lpstr>C-V Qtrs W. Supply</vt:lpstr>
      <vt:lpstr>'C-V Qtrs'!Print_Area</vt:lpstr>
      <vt:lpstr>'C-V Qtrs W. Supply'!Print_Area</vt:lpstr>
      <vt:lpstr>'C-V Qtrs'!Print_Titles</vt:lpstr>
      <vt:lpstr>'C-V Qtrs W. Supply'!Print_Titles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2016-05-08T14:57:09Z</cp:lastPrinted>
  <dcterms:created xsi:type="dcterms:W3CDTF">2014-06-02T07:32:11Z</dcterms:created>
  <dcterms:modified xsi:type="dcterms:W3CDTF">2016-05-08T14:57:51Z</dcterms:modified>
</cp:coreProperties>
</file>