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360" yWindow="180" windowWidth="8730" windowHeight="4200" tabRatio="650" activeTab="2"/>
  </bookViews>
  <sheets>
    <sheet name="Face sheet" sheetId="58" r:id="rId1"/>
    <sheet name="G.Abs" sheetId="59" r:id="rId2"/>
    <sheet name="(Abs)" sheetId="55" r:id="rId3"/>
    <sheet name="Mes" sheetId="56" r:id="rId4"/>
  </sheets>
  <definedNames>
    <definedName name="_xlnm.Print_Area" localSheetId="2">'(Abs)'!$A$1:$K$141</definedName>
    <definedName name="_xlnm.Print_Area" localSheetId="3">Mes!$A$1:$K$95</definedName>
    <definedName name="_xlnm.Print_Titles" localSheetId="2">'(Abs)'!$6:$6</definedName>
    <definedName name="_xlnm.Print_Titles" localSheetId="3">Mes!$5:$5</definedName>
    <definedName name="Z_5096C17F_4B72_4439_B201_B103E6167857_.wvu.PrintTitles" localSheetId="2" hidden="1">'(Abs)'!$6:$6</definedName>
  </definedNames>
  <calcPr calcId="124519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J48" i="56"/>
  <c r="J47"/>
  <c r="J46"/>
  <c r="J45"/>
  <c r="J41"/>
  <c r="J36"/>
  <c r="J28"/>
  <c r="J10"/>
  <c r="J9"/>
  <c r="J87" i="55"/>
  <c r="J49" i="56" l="1"/>
  <c r="D52" i="55" s="1"/>
  <c r="J11" i="56"/>
  <c r="D10" i="55" s="1"/>
  <c r="J72" l="1"/>
  <c r="H12" i="59" l="1"/>
  <c r="J75" i="55" l="1"/>
  <c r="H16" i="59" l="1"/>
  <c r="J16" i="56"/>
  <c r="J10" i="55" l="1"/>
  <c r="J23" i="56" l="1"/>
  <c r="J16" i="55" l="1"/>
  <c r="J19" l="1"/>
  <c r="J28" l="1"/>
  <c r="J30" s="1"/>
  <c r="H11" i="59" s="1"/>
  <c r="J79" i="55" l="1"/>
  <c r="J68" l="1"/>
  <c r="J89" s="1"/>
  <c r="H15" i="59" l="1"/>
  <c r="H34" l="1"/>
  <c r="H36" s="1"/>
</calcChain>
</file>

<file path=xl/sharedStrings.xml><?xml version="1.0" encoding="utf-8"?>
<sst xmlns="http://schemas.openxmlformats.org/spreadsheetml/2006/main" count="358" uniqueCount="229">
  <si>
    <t>ASSISTANT ENGINEER</t>
  </si>
  <si>
    <t>Karachi.</t>
  </si>
  <si>
    <t>Sub-Engineer</t>
  </si>
  <si>
    <t>Nos</t>
  </si>
  <si>
    <t>Each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</si>
  <si>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</si>
  <si>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</si>
  <si>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</si>
  <si>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</si>
  <si>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</si>
  <si>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</si>
  <si>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</si>
  <si>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</si>
  <si>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</si>
  <si>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</si>
  <si>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</si>
  <si>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</si>
  <si>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No</t>
  </si>
  <si>
    <t>S.No.</t>
  </si>
  <si>
    <t>MEASUREMENT SHEET.</t>
  </si>
  <si>
    <t>Description of Item</t>
  </si>
  <si>
    <t>NO.  L.  B.  D.</t>
  </si>
  <si>
    <t xml:space="preserve">S/Fixing long bib- cock of superir quality </t>
  </si>
  <si>
    <t>with c.p head 1/2" dia. (S.I.No. 13-a P-19)</t>
  </si>
  <si>
    <t>SI) Total</t>
  </si>
  <si>
    <t>Rft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</si>
  <si>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</si>
  <si>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</si>
  <si>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</si>
  <si>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</si>
  <si>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</si>
  <si>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</si>
  <si>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</si>
  <si>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</si>
  <si>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</si>
  <si>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</si>
  <si>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</si>
  <si>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</si>
  <si>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</si>
  <si>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</si>
  <si>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</si>
  <si>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</si>
  <si>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</si>
  <si>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</si>
  <si>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</si>
  <si>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</si>
  <si>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</si>
  <si>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</si>
  <si>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</si>
  <si>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</si>
  <si>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</si>
  <si>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</si>
  <si>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</si>
  <si>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</si>
  <si>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</si>
  <si>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</si>
  <si>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(ii) Non Schedule Item</t>
  </si>
  <si>
    <t>Part A(i)Total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</si>
  <si>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</si>
  <si>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</si>
  <si>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</si>
  <si>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</si>
  <si>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</si>
  <si>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</si>
  <si>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</si>
  <si>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</si>
  <si>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</si>
  <si>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</si>
  <si>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</si>
  <si>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</si>
  <si>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</si>
  <si>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</si>
  <si>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</si>
  <si>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</si>
  <si>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Non Schedule Item</t>
  </si>
  <si>
    <t>Provincial Building Sub-Division No.VII</t>
  </si>
  <si>
    <t>PART (A) Civil Work)</t>
  </si>
  <si>
    <t xml:space="preserve">Part (A) Civil Work </t>
  </si>
  <si>
    <t>% Sft</t>
  </si>
  <si>
    <t xml:space="preserve">Providing &amp; fixing 24" x 18" lavatory basin in </t>
  </si>
  <si>
    <t xml:space="preserve">white glazed earthen ware complete with &amp; </t>
  </si>
  <si>
    <t xml:space="preserve">I/c the cost of W.I or C.I  cantilever brackets </t>
  </si>
  <si>
    <t xml:space="preserve">6 inches built into wall, painted white in two </t>
  </si>
  <si>
    <t xml:space="preserve">coast after a primary coat of red lead paint, a </t>
  </si>
  <si>
    <t xml:space="preserve">pair of 1/2" dia rubber plug &amp; chrome plate </t>
  </si>
  <si>
    <t xml:space="preserve">brass chain 1-1/4" dia malloable iron or c.P </t>
  </si>
  <si>
    <t xml:space="preserve">brass traps malloable iron or brass unions and </t>
  </si>
  <si>
    <t xml:space="preserve">making requisite number of holes in walls, </t>
  </si>
  <si>
    <t xml:space="preserve">plinth &amp; floor for pipe connection and making </t>
  </si>
  <si>
    <t>good in cement concrete 1: 2: 4 (Standard pattern).</t>
  </si>
  <si>
    <t>(S.I.No.10 P-3)</t>
  </si>
  <si>
    <t>S/F concealed Tee stop cock</t>
  </si>
  <si>
    <t>of superior quality with c.p head 1/2" dia</t>
  </si>
  <si>
    <t>S.I.No.12(a)/P-18</t>
  </si>
  <si>
    <t>dia i/c cutting making jointing with</t>
  </si>
  <si>
    <t>switch pest with special approved</t>
  </si>
  <si>
    <t>quality i/c all cost of labour etc</t>
  </si>
  <si>
    <t>complete.</t>
  </si>
  <si>
    <t>P.Rft</t>
  </si>
  <si>
    <t>Part "B" W/S &amp; S/F</t>
  </si>
  <si>
    <t xml:space="preserve">Providing &amp; fixing Soil &amp; Vent pipe </t>
  </si>
  <si>
    <t xml:space="preserve">Providing &amp; fixing inposition doors </t>
  </si>
  <si>
    <t xml:space="preserve">windows &amp; ventilators of 1st class deodar </t>
  </si>
  <si>
    <t>wood frames of 1 3/4" thick commercial</t>
  </si>
  <si>
    <t>ply veener shutters of 1st class veneer</t>
  </si>
  <si>
    <t xml:space="preserve">skeleton (H ollow) and commercial ply wood </t>
  </si>
  <si>
    <t>(3 ply) on both sides making and fixing</t>
  </si>
  <si>
    <t xml:space="preserve"> frames for door &amp; windows (b)deodar</t>
  </si>
  <si>
    <t>wood. (S.I.No.9/58 - 25-b/P-68)</t>
  </si>
  <si>
    <t xml:space="preserve">Cement plaster 1:4 upto 12’ height (c) ¾” thick. </t>
  </si>
  <si>
    <t>(S.I.No.11(c)P-52)</t>
  </si>
  <si>
    <t>Part (B) W/S &amp; S/F</t>
  </si>
  <si>
    <t>EXECUTIVE ENGINEER</t>
  </si>
  <si>
    <t>Total W/S &amp; S/F Sch.Item</t>
  </si>
  <si>
    <t>Cft</t>
  </si>
  <si>
    <t xml:space="preserve">P/L 1:3:6 cement concrete solid block </t>
  </si>
  <si>
    <t xml:space="preserve">masonry wall above 6" in thickness set </t>
  </si>
  <si>
    <t>in 1:6 cement mortar in G.Floor superstructure</t>
  </si>
  <si>
    <t xml:space="preserve">including raking out joints &amp; curing etc </t>
  </si>
  <si>
    <t>complete. (S.I.No.24/P-19)</t>
  </si>
  <si>
    <t>% Cft</t>
  </si>
  <si>
    <t>Part B-ii W/S &amp; S/F Non-Schedule Item</t>
  </si>
  <si>
    <t>Dismantling Block Masonry</t>
  </si>
  <si>
    <t>P/L Block Masonry</t>
  </si>
  <si>
    <t>"</t>
  </si>
  <si>
    <t>P/L Cement Plaster</t>
  </si>
  <si>
    <t>PART A-II</t>
  </si>
  <si>
    <t>NON SEHEDULE ITEMS</t>
  </si>
  <si>
    <t>Dismantling cement block masonary.</t>
  </si>
  <si>
    <t>(S.I.No.14/P-10)</t>
  </si>
  <si>
    <t>1 x 2</t>
  </si>
  <si>
    <t>1 x 1</t>
  </si>
  <si>
    <t>M/R TO SINDH SERVICES HOSPITAL KARACHI (ALUMINUM WORK &amp; FIBER GLASS SHED FOR AMBULANCE.</t>
  </si>
  <si>
    <t xml:space="preserve">P/F marble top 1” thick (botesina/Chaina verona/   </t>
  </si>
  <si>
    <t xml:space="preserve"> teravera or equivalent) having size upto 8’-0x2’-0 </t>
  </si>
  <si>
    <t>in/c cutting into proper size, making round gola &amp; cutting</t>
  </si>
  <si>
    <t>for fixing vanity basin or sink bowl  and filling joints with</t>
  </si>
  <si>
    <t>white cement or jelly in/c grinding and chemical polishing</t>
  </si>
  <si>
    <t>etc complete as directed by the Engineer Incharge.</t>
  </si>
  <si>
    <t xml:space="preserve">P/Fixing fiber glass shade with fiber glass              </t>
  </si>
  <si>
    <t xml:space="preserve">sheet 2-3mm thick including necessary frame </t>
  </si>
  <si>
    <t xml:space="preserve">work of angle iron or G.I pipe &amp; fixing sheet </t>
  </si>
  <si>
    <t xml:space="preserve">with screws in proper design &amp; shape as </t>
  </si>
  <si>
    <t>directed by Engineer Incharge.</t>
  </si>
  <si>
    <t xml:space="preserve">Supplying and fixing in position Aluminum    </t>
  </si>
  <si>
    <t>channels framing for hinged doors  of Lucky or equivalent</t>
  </si>
  <si>
    <t>made with 5mm thick tinted glass glazing (Belgium) and</t>
  </si>
  <si>
    <t>ALPHA (Japan) locks in/c handles, stoppers etc complete.</t>
  </si>
  <si>
    <t xml:space="preserve"> (b) Deluxe Model (Bronze of Champion color)</t>
  </si>
  <si>
    <t>Total NSI</t>
  </si>
  <si>
    <t xml:space="preserve">Add Extra for labour for providing &amp; fixing </t>
  </si>
  <si>
    <t xml:space="preserve">earthen ware pedestal white or colored glazed </t>
  </si>
  <si>
    <t>(Forgien or equivalnt)</t>
  </si>
  <si>
    <t xml:space="preserve">S/F fiber glass tank of approved quality </t>
  </si>
  <si>
    <t>and design and wall thickness as specified</t>
  </si>
  <si>
    <t>i/c the cost of nuts bolts and fixing in</t>
  </si>
  <si>
    <t>plateform of cement concrete 1:3:6</t>
  </si>
  <si>
    <t xml:space="preserve">and making connection for inlet and </t>
  </si>
  <si>
    <t>over flow pipe etc complete 250 gallon</t>
  </si>
  <si>
    <t>wall thickness 4mm (S.I.No.3-C/P-21)</t>
  </si>
  <si>
    <t>1" dia</t>
  </si>
  <si>
    <t>3" dia</t>
  </si>
  <si>
    <t>P/Fixing Ball Valve 1" dia</t>
  </si>
  <si>
    <t>P/F Handle Valve 1" dia</t>
  </si>
  <si>
    <t>Total W/S &amp; S/F NSI</t>
  </si>
  <si>
    <t>Reception Wall</t>
  </si>
  <si>
    <t>Store</t>
  </si>
  <si>
    <t>1x10.67x8.50x0.50</t>
  </si>
  <si>
    <t>1x11.0x8.50x0.50</t>
  </si>
  <si>
    <t>Slab wall</t>
  </si>
  <si>
    <t>3x1.83x3.75x0.50</t>
  </si>
  <si>
    <t>1x3.0x6.67x0.50</t>
  </si>
  <si>
    <t xml:space="preserve">Store </t>
  </si>
  <si>
    <t xml:space="preserve"> Wall</t>
  </si>
  <si>
    <t>Slab Wall</t>
  </si>
  <si>
    <t>1x11.0x0.75</t>
  </si>
  <si>
    <t>2x8.50x0.75</t>
  </si>
  <si>
    <t>1x2x3.0x6.67</t>
  </si>
  <si>
    <t>3x2x1.83x3.75</t>
  </si>
  <si>
    <t>1x2.50x7.0</t>
  </si>
  <si>
    <t>1x8.67x2.83</t>
  </si>
  <si>
    <t>1x18.0x11.0</t>
  </si>
  <si>
    <t>1x8.0x3.50</t>
  </si>
  <si>
    <t>1x2.0x6.83</t>
  </si>
  <si>
    <t>1x9.0x7.0</t>
  </si>
  <si>
    <t>1x2.50x6.83</t>
  </si>
  <si>
    <t>1 x 120.00</t>
  </si>
  <si>
    <t>1 x 20.00</t>
  </si>
  <si>
    <t>1  x 1`</t>
  </si>
  <si>
    <t>' SCHEDULE " B"</t>
  </si>
  <si>
    <t>Above or Below</t>
  </si>
  <si>
    <t>Above Or Below</t>
  </si>
  <si>
    <t>SUMMARY OF COST</t>
  </si>
  <si>
    <t>PART A</t>
  </si>
  <si>
    <t>Cost of Civil Work Schedule Item</t>
  </si>
  <si>
    <t>Rs.</t>
  </si>
  <si>
    <t>PART A-ii</t>
  </si>
  <si>
    <t>Cost of Non Schedule Item Civil Work</t>
  </si>
  <si>
    <t>Part B</t>
  </si>
  <si>
    <t>Cost of W/S &amp; S/F Schedule Item</t>
  </si>
  <si>
    <t>Part B-ii</t>
  </si>
  <si>
    <t>Cost of W/S &amp; S/F Non Schedule Item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</si>
  <si>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</si>
  <si>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</si>
  <si>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</si>
  <si>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</si>
  <si>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</si>
  <si>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</si>
  <si>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</si>
  <si>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</si>
  <si>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</si>
  <si>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</si>
  <si>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</si>
  <si>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</si>
  <si>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</si>
  <si>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</si>
  <si>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</si>
  <si>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</si>
  <si>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</si>
  <si>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</si>
  <si>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>Rupees Eleven Hundred Thirty Four and Thirty Eight Only</t>
  </si>
  <si>
    <t>Rupees Eight Hundred Fifty Six and Fifty Three</t>
  </si>
  <si>
    <t>Rupees Three Thousand Fifteen and Seventy Six Paisa Only</t>
  </si>
  <si>
    <t>Rupees Fifteen Thousand Seven Hundred Seventy One and One Only</t>
  </si>
  <si>
    <t>Rupees Four Thousand Nine Hundred Twenty Eight and Seventy Paisa</t>
  </si>
  <si>
    <t>Rupees Two Thousand Five Hundred Thirty Three Forty Seven Only</t>
  </si>
  <si>
    <t>Rupees Eleven Hundred Nine and Forty Six Only</t>
  </si>
  <si>
    <t>Rupees Eight Hundred Eighty Nine and Forty Six Only</t>
  </si>
  <si>
    <t>Rup Twenty One Thousand Nine Hundred Eighty Nine and Twenty One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</si>
</sst>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30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b/>
      <sz val="10"/>
      <name val="Times New Roman"/>
      <family val="1"/>
    </font>
    <font>
      <sz val="10"/>
      <name val="Times New Roman"/>
      <family val="1"/>
    </font>
    <font>
      <u/>
      <sz val="12"/>
      <name val="Times New Roman"/>
      <family val="1"/>
    </font>
    <font>
      <b/>
      <u/>
      <sz val="2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sz val="11"/>
      <color rgb="FF000000"/>
      <name val="Times New Roman"/>
      <family val="1"/>
    </font>
    <font>
      <b/>
      <i/>
      <u/>
      <sz val="11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sz val="7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8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0" xfId="0" quotePrefix="1" applyFont="1" applyAlignment="1">
      <alignment horizontal="left"/>
    </xf>
    <xf numFmtId="0" fontId="4" fillId="0" borderId="1" xfId="0" applyFont="1" applyBorder="1" applyAlignment="1">
      <alignment horizontal="center"/>
    </xf>
    <xf numFmtId="0" fontId="2" fillId="0" borderId="2" xfId="0" applyFont="1" applyBorder="1"/>
    <xf numFmtId="0" fontId="4" fillId="0" borderId="1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0" fontId="3" fillId="0" borderId="0" xfId="0" quotePrefix="1" applyFont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/>
    <xf numFmtId="0" fontId="2" fillId="0" borderId="0" xfId="0" applyFont="1" applyAlignment="1"/>
    <xf numFmtId="0" fontId="4" fillId="0" borderId="0" xfId="0" applyFont="1" applyAlignment="1">
      <alignment vertical="top"/>
    </xf>
    <xf numFmtId="165" fontId="4" fillId="0" borderId="0" xfId="0" applyNumberFormat="1" applyFont="1" applyBorder="1" applyAlignment="1">
      <alignment horizontal="center"/>
    </xf>
    <xf numFmtId="0" fontId="4" fillId="0" borderId="4" xfId="0" quotePrefix="1" applyFont="1" applyBorder="1" applyAlignment="1">
      <alignment horizontal="left"/>
    </xf>
    <xf numFmtId="0" fontId="3" fillId="0" borderId="0" xfId="0" applyFont="1" applyAlignment="1">
      <alignment vertical="top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5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65" fontId="4" fillId="0" borderId="4" xfId="0" applyNumberFormat="1" applyFont="1" applyBorder="1" applyAlignment="1">
      <alignment horizontal="center"/>
    </xf>
    <xf numFmtId="1" fontId="4" fillId="0" borderId="0" xfId="0" applyNumberFormat="1" applyFont="1" applyBorder="1" applyAlignment="1">
      <alignment wrapText="1"/>
    </xf>
    <xf numFmtId="0" fontId="2" fillId="0" borderId="1" xfId="0" applyFont="1" applyBorder="1" applyAlignment="1">
      <alignment horizontal="left"/>
    </xf>
    <xf numFmtId="166" fontId="2" fillId="0" borderId="0" xfId="0" applyNumberFormat="1" applyFont="1" applyBorder="1" applyAlignment="1">
      <alignment horizontal="left"/>
    </xf>
    <xf numFmtId="0" fontId="6" fillId="0" borderId="0" xfId="0" applyFont="1"/>
    <xf numFmtId="164" fontId="2" fillId="0" borderId="0" xfId="0" applyNumberFormat="1" applyFont="1" applyBorder="1" applyAlignment="1">
      <alignment vertical="top"/>
    </xf>
    <xf numFmtId="0" fontId="7" fillId="0" borderId="0" xfId="0" applyFont="1"/>
    <xf numFmtId="0" fontId="2" fillId="0" borderId="0" xfId="0" applyFont="1" applyFill="1"/>
    <xf numFmtId="2" fontId="2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quotePrefix="1" applyFont="1" applyFill="1" applyAlignment="1">
      <alignment horizontal="center"/>
    </xf>
    <xf numFmtId="166" fontId="2" fillId="0" borderId="0" xfId="0" quotePrefix="1" applyNumberFormat="1" applyFont="1" applyFill="1" applyAlignment="1">
      <alignment horizontal="left"/>
    </xf>
    <xf numFmtId="165" fontId="2" fillId="0" borderId="0" xfId="1" quotePrefix="1" applyNumberFormat="1" applyFont="1" applyFill="1" applyAlignment="1">
      <alignment horizontal="right" vertical="top"/>
    </xf>
    <xf numFmtId="0" fontId="2" fillId="0" borderId="0" xfId="0" quotePrefix="1" applyFont="1" applyFill="1" applyAlignment="1">
      <alignment horizontal="left"/>
    </xf>
    <xf numFmtId="0" fontId="4" fillId="0" borderId="0" xfId="0" applyFont="1" applyFill="1" applyAlignment="1">
      <alignment horizontal="right" vertical="top"/>
    </xf>
    <xf numFmtId="165" fontId="2" fillId="0" borderId="0" xfId="1" quotePrefix="1" applyNumberFormat="1" applyFont="1" applyFill="1" applyBorder="1" applyAlignment="1">
      <alignment horizontal="right" vertical="top"/>
    </xf>
    <xf numFmtId="0" fontId="2" fillId="0" borderId="0" xfId="0" quotePrefix="1" applyFont="1" applyFill="1" applyBorder="1" applyAlignment="1">
      <alignment horizontal="left"/>
    </xf>
    <xf numFmtId="0" fontId="4" fillId="0" borderId="0" xfId="0" applyFont="1" applyBorder="1" applyAlignment="1"/>
    <xf numFmtId="0" fontId="8" fillId="0" borderId="0" xfId="0" applyFont="1"/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horizontal="center" vertical="top"/>
    </xf>
    <xf numFmtId="1" fontId="4" fillId="0" borderId="0" xfId="0" applyNumberFormat="1" applyFont="1" applyFill="1" applyBorder="1"/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7" fillId="0" borderId="0" xfId="0" applyFont="1"/>
    <xf numFmtId="0" fontId="18" fillId="0" borderId="0" xfId="0" applyFont="1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165" fontId="6" fillId="0" borderId="0" xfId="2" applyNumberFormat="1" applyFont="1" applyAlignment="1">
      <alignment vertical="top"/>
    </xf>
    <xf numFmtId="165" fontId="6" fillId="0" borderId="0" xfId="0" applyNumberFormat="1" applyFont="1" applyAlignment="1">
      <alignment vertical="top"/>
    </xf>
    <xf numFmtId="0" fontId="6" fillId="0" borderId="2" xfId="0" quotePrefix="1" applyFont="1" applyBorder="1"/>
    <xf numFmtId="165" fontId="8" fillId="0" borderId="3" xfId="2" applyNumberFormat="1" applyFont="1" applyBorder="1"/>
    <xf numFmtId="0" fontId="6" fillId="0" borderId="0" xfId="0" applyFont="1" applyAlignment="1">
      <alignment horizontal="right"/>
    </xf>
    <xf numFmtId="0" fontId="8" fillId="0" borderId="2" xfId="0" quotePrefix="1" applyFont="1" applyBorder="1" applyAlignment="1">
      <alignment vertical="top"/>
    </xf>
    <xf numFmtId="165" fontId="8" fillId="0" borderId="3" xfId="2" applyNumberFormat="1" applyFont="1" applyBorder="1" applyAlignment="1">
      <alignment horizontal="right"/>
    </xf>
    <xf numFmtId="0" fontId="6" fillId="0" borderId="0" xfId="0" quotePrefix="1" applyFont="1" applyBorder="1" applyAlignment="1">
      <alignment vertical="top"/>
    </xf>
    <xf numFmtId="165" fontId="6" fillId="0" borderId="0" xfId="2" applyNumberFormat="1" applyFont="1" applyBorder="1" applyAlignment="1">
      <alignment horizontal="right"/>
    </xf>
    <xf numFmtId="165" fontId="6" fillId="0" borderId="0" xfId="2" applyNumberFormat="1" applyFont="1" applyAlignment="1">
      <alignment horizontal="right" vertical="top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12" fontId="4" fillId="0" borderId="0" xfId="0" applyNumberFormat="1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20" fillId="0" borderId="0" xfId="0" applyFont="1"/>
    <xf numFmtId="0" fontId="21" fillId="0" borderId="0" xfId="0" applyFont="1" applyBorder="1" applyAlignment="1">
      <alignment horizontal="left"/>
    </xf>
    <xf numFmtId="0" fontId="22" fillId="0" borderId="0" xfId="0" applyFont="1" applyBorder="1" applyAlignment="1">
      <alignment horizontal="center"/>
    </xf>
    <xf numFmtId="165" fontId="8" fillId="0" borderId="0" xfId="2" applyNumberFormat="1" applyFont="1" applyBorder="1"/>
    <xf numFmtId="0" fontId="6" fillId="0" borderId="0" xfId="0" quotePrefix="1" applyFont="1" applyBorder="1"/>
    <xf numFmtId="165" fontId="8" fillId="0" borderId="0" xfId="2" applyNumberFormat="1" applyFont="1" applyBorder="1" applyAlignment="1">
      <alignment horizontal="right"/>
    </xf>
    <xf numFmtId="165" fontId="8" fillId="0" borderId="0" xfId="2" applyNumberFormat="1" applyFont="1" applyAlignment="1">
      <alignment horizontal="right" vertical="top"/>
    </xf>
    <xf numFmtId="0" fontId="8" fillId="0" borderId="0" xfId="0" quotePrefix="1" applyFont="1" applyAlignment="1">
      <alignment vertical="top"/>
    </xf>
    <xf numFmtId="0" fontId="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23" fillId="0" borderId="0" xfId="0" applyFont="1"/>
    <xf numFmtId="0" fontId="4" fillId="0" borderId="0" xfId="0" applyFont="1" applyFill="1" applyAlignment="1">
      <alignment horizontal="center"/>
    </xf>
    <xf numFmtId="0" fontId="2" fillId="0" borderId="0" xfId="0" quotePrefix="1" applyFont="1" applyBorder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>
      <alignment horizontal="right"/>
    </xf>
    <xf numFmtId="165" fontId="2" fillId="0" borderId="0" xfId="1" quotePrefix="1" applyNumberFormat="1" applyFont="1" applyBorder="1" applyAlignment="1">
      <alignment horizontal="right" wrapText="1"/>
    </xf>
    <xf numFmtId="0" fontId="2" fillId="0" borderId="0" xfId="0" quotePrefix="1" applyFont="1" applyFill="1"/>
    <xf numFmtId="0" fontId="2" fillId="0" borderId="0" xfId="0" applyFont="1" applyBorder="1"/>
    <xf numFmtId="1" fontId="4" fillId="0" borderId="0" xfId="0" applyNumberFormat="1" applyFont="1" applyBorder="1" applyAlignment="1">
      <alignment horizontal="right"/>
    </xf>
    <xf numFmtId="0" fontId="2" fillId="0" borderId="0" xfId="0" applyFont="1" applyFill="1" applyAlignment="1">
      <alignment vertical="top"/>
    </xf>
    <xf numFmtId="2" fontId="4" fillId="0" borderId="0" xfId="0" applyNumberFormat="1" applyFont="1" applyFill="1" applyBorder="1"/>
    <xf numFmtId="0" fontId="24" fillId="0" borderId="0" xfId="0" applyFont="1" applyFill="1"/>
    <xf numFmtId="165" fontId="4" fillId="0" borderId="5" xfId="1" quotePrefix="1" applyNumberFormat="1" applyFont="1" applyFill="1" applyBorder="1" applyAlignment="1">
      <alignment horizontal="right" vertical="top"/>
    </xf>
    <xf numFmtId="43" fontId="2" fillId="0" borderId="0" xfId="1" quotePrefix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0" fontId="4" fillId="0" borderId="0" xfId="0" applyFont="1" applyAlignment="1"/>
    <xf numFmtId="0" fontId="6" fillId="0" borderId="0" xfId="0" applyFont="1" applyBorder="1" applyAlignment="1">
      <alignment horizontal="left"/>
    </xf>
    <xf numFmtId="0" fontId="2" fillId="0" borderId="0" xfId="0" applyFont="1" applyFill="1" applyBorder="1"/>
    <xf numFmtId="2" fontId="4" fillId="0" borderId="0" xfId="0" applyNumberFormat="1" applyFont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center"/>
    </xf>
    <xf numFmtId="166" fontId="2" fillId="0" borderId="0" xfId="0" quotePrefix="1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Alignment="1">
      <alignment vertical="top"/>
    </xf>
    <xf numFmtId="1" fontId="4" fillId="0" borderId="0" xfId="0" applyNumberFormat="1" applyFont="1" applyAlignment="1">
      <alignment horizontal="right"/>
    </xf>
    <xf numFmtId="0" fontId="25" fillId="0" borderId="0" xfId="0" applyFont="1" applyFill="1"/>
    <xf numFmtId="12" fontId="8" fillId="0" borderId="0" xfId="0" applyNumberFormat="1" applyFont="1" applyAlignment="1">
      <alignment horizontal="justify" vertical="top" wrapText="1"/>
    </xf>
    <xf numFmtId="0" fontId="2" fillId="0" borderId="0" xfId="0" applyNumberFormat="1" applyFont="1" applyFill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0" fontId="4" fillId="0" borderId="0" xfId="0" applyFont="1" applyFill="1" applyAlignment="1">
      <alignment horizontal="right"/>
    </xf>
    <xf numFmtId="0" fontId="4" fillId="0" borderId="0" xfId="0" quotePrefix="1" applyFont="1" applyFill="1"/>
    <xf numFmtId="166" fontId="4" fillId="0" borderId="0" xfId="0" quotePrefix="1" applyNumberFormat="1" applyFont="1" applyFill="1" applyAlignment="1">
      <alignment horizontal="left"/>
    </xf>
    <xf numFmtId="0" fontId="22" fillId="0" borderId="0" xfId="0" applyFont="1" applyBorder="1" applyAlignment="1">
      <alignment horizontal="left"/>
    </xf>
    <xf numFmtId="2" fontId="4" fillId="0" borderId="0" xfId="0" applyNumberFormat="1" applyFont="1" applyAlignment="1">
      <alignment vertical="top"/>
    </xf>
    <xf numFmtId="2" fontId="4" fillId="0" borderId="0" xfId="0" applyNumberFormat="1" applyFont="1" applyBorder="1" applyAlignment="1"/>
    <xf numFmtId="1" fontId="4" fillId="0" borderId="0" xfId="0" applyNumberFormat="1" applyFont="1" applyBorder="1" applyAlignment="1">
      <alignment horizontal="center" wrapText="1"/>
    </xf>
    <xf numFmtId="0" fontId="26" fillId="0" borderId="3" xfId="0" applyFont="1" applyFill="1" applyBorder="1"/>
    <xf numFmtId="1" fontId="26" fillId="0" borderId="8" xfId="0" applyNumberFormat="1" applyFont="1" applyBorder="1" applyAlignment="1">
      <alignment wrapText="1"/>
    </xf>
    <xf numFmtId="0" fontId="4" fillId="0" borderId="0" xfId="0" applyFont="1" applyFill="1"/>
    <xf numFmtId="0" fontId="4" fillId="0" borderId="0" xfId="0" applyFont="1" applyAlignment="1">
      <alignment horizontal="left"/>
    </xf>
    <xf numFmtId="166" fontId="4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right" wrapText="1"/>
    </xf>
    <xf numFmtId="0" fontId="27" fillId="0" borderId="0" xfId="0" applyFont="1" applyFill="1"/>
    <xf numFmtId="165" fontId="4" fillId="0" borderId="0" xfId="1" quotePrefix="1" applyNumberFormat="1" applyFont="1" applyAlignment="1">
      <alignment horizontal="right" wrapText="1"/>
    </xf>
    <xf numFmtId="2" fontId="2" fillId="0" borderId="0" xfId="0" applyNumberFormat="1" applyFont="1" applyBorder="1" applyAlignment="1"/>
    <xf numFmtId="1" fontId="25" fillId="0" borderId="0" xfId="0" applyNumberFormat="1" applyFont="1" applyBorder="1" applyAlignment="1"/>
    <xf numFmtId="1" fontId="28" fillId="0" borderId="0" xfId="0" applyNumberFormat="1" applyFont="1" applyBorder="1" applyAlignment="1"/>
    <xf numFmtId="1" fontId="29" fillId="0" borderId="0" xfId="0" applyNumberFormat="1" applyFont="1" applyBorder="1" applyAlignment="1"/>
    <xf numFmtId="0" fontId="14" fillId="0" borderId="0" xfId="0" applyFont="1" applyAlignment="1">
      <alignment horizontal="right" vertical="top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3" fillId="0" borderId="11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2" fontId="8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" fontId="25" fillId="0" borderId="0" xfId="0" applyNumberFormat="1" applyFont="1" applyBorder="1" applyAlignment="1">
      <alignment horizontal="center" wrapText="1"/>
    </xf>
    <xf numFmtId="1" fontId="4" fillId="0" borderId="0" xfId="0" applyNumberFormat="1" applyFont="1" applyBorder="1" applyAlignment="1">
      <alignment horizontal="center" wrapText="1"/>
    </xf>
    <xf numFmtId="12" fontId="8" fillId="0" borderId="0" xfId="0" applyNumberFormat="1" applyFont="1" applyAlignment="1">
      <alignment horizontal="justify" vertical="top" wrapText="1"/>
    </xf>
    <xf numFmtId="2" fontId="16" fillId="0" borderId="0" xfId="0" applyNumberFormat="1" applyFont="1" applyFill="1" applyBorder="1" applyAlignment="1">
      <alignment horizontal="center"/>
    </xf>
    <xf numFmtId="2" fontId="28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 vertical="top"/>
    </xf>
    <xf numFmtId="12" fontId="4" fillId="0" borderId="0" xfId="0" applyNumberFormat="1" applyFont="1" applyAlignment="1">
      <alignment horizontal="justify" vertical="top" wrapText="1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 vertical="top"/>
    </xf>
    <xf numFmtId="2" fontId="4" fillId="0" borderId="5" xfId="0" applyNumberFormat="1" applyFont="1" applyBorder="1" applyAlignment="1">
      <alignment horizont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59"/>
      <c r="E3" s="71" t="s">
        <v>26</v>
      </c>
    </row>
    <row r="4" spans="2:8" ht="15">
      <c r="B4" s="60"/>
      <c r="C4" s="59"/>
      <c r="D4" s="59"/>
      <c r="E4" s="59"/>
    </row>
    <row r="5" spans="2:8" ht="15">
      <c r="B5" s="60" t="s">
        <v>27</v>
      </c>
      <c r="E5" s="60" t="s">
        <v>28</v>
      </c>
    </row>
    <row r="6" spans="2:8" ht="15">
      <c r="B6" s="60"/>
      <c r="E6" s="60"/>
    </row>
    <row r="7" spans="2:8" ht="15">
      <c r="B7" s="60" t="s">
        <v>29</v>
      </c>
      <c r="E7" s="60" t="s">
        <v>30</v>
      </c>
    </row>
    <row r="8" spans="2:8" ht="15">
      <c r="B8" s="60"/>
      <c r="E8" s="60"/>
    </row>
    <row r="9" spans="2:8" ht="15">
      <c r="B9" s="60" t="s">
        <v>31</v>
      </c>
      <c r="E9" s="60" t="s">
        <v>32</v>
      </c>
    </row>
    <row r="10" spans="2:8" ht="15">
      <c r="B10" s="60"/>
      <c r="E10" s="60"/>
    </row>
    <row r="11" spans="2:8" ht="15">
      <c r="B11" s="60" t="s">
        <v>33</v>
      </c>
      <c r="E11" s="60" t="s">
        <v>48</v>
      </c>
    </row>
    <row r="12" spans="2:8" ht="15">
      <c r="B12" s="60"/>
      <c r="D12" s="60"/>
      <c r="E12" s="60"/>
    </row>
    <row r="13" spans="2:8" ht="15.75" customHeight="1">
      <c r="B13" s="60" t="s">
        <v>34</v>
      </c>
      <c r="E13" s="162" t="s">
        <v>52</v>
      </c>
      <c r="F13" s="162"/>
      <c r="G13" s="162"/>
      <c r="H13" s="162"/>
    </row>
    <row r="14" spans="2:8" ht="15.75" customHeight="1">
      <c r="B14" s="60"/>
      <c r="D14" s="70"/>
      <c r="E14" s="162"/>
      <c r="F14" s="162"/>
      <c r="G14" s="162"/>
      <c r="H14" s="162"/>
    </row>
    <row r="15" spans="2:8" ht="15.75" customHeight="1">
      <c r="B15" s="60"/>
      <c r="D15" s="70"/>
      <c r="E15" s="162"/>
      <c r="F15" s="162"/>
      <c r="G15" s="162"/>
      <c r="H15" s="162"/>
    </row>
    <row r="16" spans="2:8" ht="15.75" customHeight="1">
      <c r="B16" s="60"/>
      <c r="D16" s="70"/>
      <c r="E16" s="162"/>
      <c r="F16" s="162"/>
      <c r="G16" s="162"/>
      <c r="H16" s="162"/>
    </row>
    <row r="17" spans="2:8" ht="15.75">
      <c r="B17" s="60"/>
      <c r="D17" s="61"/>
      <c r="E17" s="162"/>
      <c r="F17" s="162"/>
      <c r="G17" s="162"/>
      <c r="H17" s="162"/>
    </row>
    <row r="18" spans="2:8" ht="15.75">
      <c r="B18" s="60"/>
      <c r="D18" s="61"/>
      <c r="E18" s="61"/>
    </row>
    <row r="19" spans="2:8" ht="20.25">
      <c r="B19" s="60" t="s">
        <v>35</v>
      </c>
      <c r="E19" s="62" t="s">
        <v>36</v>
      </c>
    </row>
    <row r="20" spans="2:8" ht="15">
      <c r="B20" s="60"/>
      <c r="C20" s="59"/>
      <c r="D20" s="59"/>
      <c r="E20" s="59"/>
    </row>
    <row r="21" spans="2:8">
      <c r="B21" s="163" t="s">
        <v>49</v>
      </c>
      <c r="C21" s="164"/>
      <c r="D21" s="164"/>
      <c r="E21" s="164"/>
      <c r="F21" s="164"/>
      <c r="G21" s="164"/>
      <c r="H21" s="164"/>
    </row>
    <row r="22" spans="2:8">
      <c r="B22" s="164"/>
      <c r="C22" s="164"/>
      <c r="D22" s="164"/>
      <c r="E22" s="164"/>
      <c r="F22" s="164"/>
      <c r="G22" s="164"/>
      <c r="H22" s="164"/>
    </row>
    <row r="23" spans="2:8">
      <c r="B23" s="164"/>
      <c r="C23" s="164"/>
      <c r="D23" s="164"/>
      <c r="E23" s="164"/>
      <c r="F23" s="164"/>
      <c r="G23" s="164"/>
      <c r="H23" s="164"/>
    </row>
    <row r="24" spans="2:8">
      <c r="B24" s="164"/>
      <c r="C24" s="164"/>
      <c r="D24" s="164"/>
      <c r="E24" s="164"/>
      <c r="F24" s="164"/>
      <c r="G24" s="164"/>
      <c r="H24" s="164"/>
    </row>
    <row r="25" spans="2:8" ht="15">
      <c r="B25" s="60"/>
      <c r="C25" s="59"/>
      <c r="D25" s="59"/>
      <c r="E25" s="59"/>
    </row>
    <row r="26" spans="2:8" ht="12.75" customHeight="1">
      <c r="C26" s="59"/>
      <c r="D26" s="169" t="s">
        <v>53</v>
      </c>
      <c r="E26" s="169"/>
      <c r="F26" s="169"/>
    </row>
    <row r="27" spans="2:8" ht="20.25">
      <c r="B27" s="63"/>
      <c r="C27" s="59"/>
      <c r="D27" s="169"/>
      <c r="E27" s="169"/>
      <c r="F27" s="169"/>
    </row>
    <row r="28" spans="2:8">
      <c r="B28" s="163" t="s">
        <v>50</v>
      </c>
      <c r="C28" s="164"/>
      <c r="D28" s="164"/>
      <c r="E28" s="164"/>
      <c r="F28" s="164"/>
      <c r="G28" s="164"/>
      <c r="H28" s="164"/>
    </row>
    <row r="29" spans="2:8">
      <c r="B29" s="164"/>
      <c r="C29" s="164"/>
      <c r="D29" s="164"/>
      <c r="E29" s="164"/>
      <c r="F29" s="164"/>
      <c r="G29" s="164"/>
      <c r="H29" s="164"/>
    </row>
    <row r="30" spans="2:8">
      <c r="B30" s="164"/>
      <c r="C30" s="164"/>
      <c r="D30" s="164"/>
      <c r="E30" s="164"/>
      <c r="F30" s="164"/>
      <c r="G30" s="164"/>
      <c r="H30" s="164"/>
    </row>
    <row r="31" spans="2:8" ht="15">
      <c r="B31" s="60"/>
      <c r="C31" s="59"/>
      <c r="D31" s="59"/>
      <c r="E31" s="59"/>
    </row>
    <row r="32" spans="2:8" ht="12.75" customHeight="1">
      <c r="C32" s="159" t="s">
        <v>54</v>
      </c>
      <c r="D32" s="159"/>
      <c r="E32" s="159"/>
      <c r="F32" s="159"/>
    </row>
    <row r="33" spans="2:8" ht="20.25">
      <c r="B33" s="63"/>
      <c r="C33" s="159"/>
      <c r="D33" s="159"/>
      <c r="E33" s="159"/>
      <c r="F33" s="159"/>
    </row>
    <row r="34" spans="2:8">
      <c r="B34" s="163" t="s">
        <v>51</v>
      </c>
      <c r="C34" s="164"/>
      <c r="D34" s="164"/>
      <c r="E34" s="164"/>
      <c r="F34" s="164"/>
      <c r="G34" s="164"/>
      <c r="H34" s="164"/>
    </row>
    <row r="35" spans="2:8">
      <c r="B35" s="164"/>
      <c r="C35" s="164"/>
      <c r="D35" s="164"/>
      <c r="E35" s="164"/>
      <c r="F35" s="164"/>
      <c r="G35" s="164"/>
      <c r="H35" s="164"/>
    </row>
    <row r="36" spans="2:8">
      <c r="B36" s="164"/>
      <c r="C36" s="164"/>
      <c r="D36" s="164"/>
      <c r="E36" s="164"/>
      <c r="F36" s="164"/>
      <c r="G36" s="164"/>
      <c r="H36" s="164"/>
    </row>
    <row r="37" spans="2:8">
      <c r="B37" s="164"/>
      <c r="C37" s="164"/>
      <c r="D37" s="164"/>
      <c r="E37" s="164"/>
      <c r="F37" s="164"/>
      <c r="G37" s="164"/>
      <c r="H37" s="164"/>
    </row>
    <row r="38" spans="2:8">
      <c r="B38" s="164"/>
      <c r="C38" s="164"/>
      <c r="D38" s="164"/>
      <c r="E38" s="164"/>
      <c r="F38" s="164"/>
      <c r="G38" s="164"/>
      <c r="H38" s="164"/>
    </row>
    <row r="39" spans="2:8">
      <c r="B39" s="164"/>
      <c r="C39" s="164"/>
      <c r="D39" s="164"/>
      <c r="E39" s="164"/>
      <c r="F39" s="164"/>
      <c r="G39" s="164"/>
      <c r="H39" s="164"/>
    </row>
    <row r="40" spans="2:8">
      <c r="B40" s="164"/>
      <c r="C40" s="164"/>
      <c r="D40" s="164"/>
      <c r="E40" s="164"/>
      <c r="F40" s="164"/>
      <c r="G40" s="164"/>
      <c r="H40" s="164"/>
    </row>
    <row r="41" spans="2:8" ht="15">
      <c r="B41" s="60"/>
      <c r="C41" s="59"/>
      <c r="D41" s="59"/>
      <c r="E41" s="59"/>
    </row>
    <row r="42" spans="2:8" ht="15.75" thickBot="1">
      <c r="B42" s="60"/>
      <c r="C42" s="59"/>
      <c r="D42" s="59"/>
      <c r="E42" s="59"/>
    </row>
    <row r="43" spans="2:8" s="67" customFormat="1" ht="24.95" customHeight="1" thickBot="1">
      <c r="C43" s="64" t="s">
        <v>37</v>
      </c>
      <c r="D43" s="165" t="s">
        <v>38</v>
      </c>
      <c r="E43" s="166"/>
      <c r="F43" s="65" t="s">
        <v>43</v>
      </c>
      <c r="G43" s="66" t="s">
        <v>44</v>
      </c>
    </row>
    <row r="44" spans="2:8" s="67" customFormat="1" ht="24.95" customHeight="1">
      <c r="C44" s="69">
        <v>1</v>
      </c>
      <c r="D44" s="167" t="s">
        <v>39</v>
      </c>
      <c r="E44" s="168"/>
      <c r="F44" s="69" t="s">
        <v>45</v>
      </c>
      <c r="G44" s="69" t="s">
        <v>45</v>
      </c>
    </row>
    <row r="45" spans="2:8" s="67" customFormat="1" ht="24.95" customHeight="1">
      <c r="C45" s="68">
        <v>2</v>
      </c>
      <c r="D45" s="160" t="s">
        <v>40</v>
      </c>
      <c r="E45" s="161"/>
      <c r="F45" s="68" t="s">
        <v>46</v>
      </c>
      <c r="G45" s="68" t="s">
        <v>46</v>
      </c>
    </row>
    <row r="46" spans="2:8" s="67" customFormat="1" ht="24.95" customHeight="1">
      <c r="C46" s="68">
        <v>3</v>
      </c>
      <c r="D46" s="160" t="s">
        <v>41</v>
      </c>
      <c r="E46" s="161"/>
      <c r="F46" s="68" t="s">
        <v>47</v>
      </c>
      <c r="G46" s="68" t="s">
        <v>47</v>
      </c>
    </row>
    <row r="47" spans="2:8" ht="15">
      <c r="B47" s="60" t="s">
        <v>42</v>
      </c>
      <c r="C47" s="59"/>
      <c r="D47" s="59"/>
      <c r="E47" s="59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L44"/>
  <sheetViews>
    <sheetView workbookViewId="0">
      <selection activeCell="D2" sqref="D2:J5"/>
    </sheetView>
  </sheetViews>
  <sheetFormatPr defaultRowHeight="15.75"/>
  <cols>
    <col min="1" max="7" width="9.140625" style="43"/>
    <col min="8" max="8" width="15.7109375" style="43" bestFit="1" customWidth="1"/>
    <col min="9" max="9" width="3" style="43" customWidth="1"/>
    <col min="10" max="10" width="4.140625" style="43" customWidth="1"/>
    <col min="11" max="11" width="3.42578125" style="43" customWidth="1"/>
    <col min="12" max="16384" width="9.140625" style="43"/>
  </cols>
  <sheetData>
    <row r="2" spans="2:12" ht="15.75" customHeight="1">
      <c r="C2" s="97" t="s">
        <v>8</v>
      </c>
      <c r="D2" s="170" t="s">
        <v>132</v>
      </c>
      <c r="E2" s="170"/>
      <c r="F2" s="170"/>
      <c r="G2" s="170"/>
      <c r="H2" s="170"/>
      <c r="I2" s="170"/>
      <c r="J2" s="170"/>
      <c r="K2" s="96"/>
      <c r="L2" s="96"/>
    </row>
    <row r="3" spans="2:12">
      <c r="D3" s="170"/>
      <c r="E3" s="170"/>
      <c r="F3" s="170"/>
      <c r="G3" s="170"/>
      <c r="H3" s="170"/>
      <c r="I3" s="170"/>
      <c r="J3" s="170"/>
      <c r="K3" s="96"/>
      <c r="L3" s="96"/>
    </row>
    <row r="4" spans="2:12">
      <c r="D4" s="170"/>
      <c r="E4" s="170"/>
      <c r="F4" s="170"/>
      <c r="G4" s="170"/>
      <c r="H4" s="170"/>
      <c r="I4" s="170"/>
      <c r="J4" s="170"/>
      <c r="K4" s="96"/>
      <c r="L4" s="96"/>
    </row>
    <row r="5" spans="2:12">
      <c r="D5" s="170"/>
      <c r="E5" s="170"/>
      <c r="F5" s="170"/>
      <c r="G5" s="170"/>
      <c r="H5" s="170"/>
      <c r="I5" s="170"/>
      <c r="J5" s="170"/>
      <c r="K5" s="95"/>
    </row>
    <row r="6" spans="2:12" ht="27">
      <c r="F6" s="94" t="s">
        <v>71</v>
      </c>
      <c r="I6" s="94"/>
    </row>
    <row r="7" spans="2:12" ht="16.5" thickBot="1"/>
    <row r="8" spans="2:12" s="76" customFormat="1" ht="16.5" thickBot="1">
      <c r="B8" s="93" t="s">
        <v>70</v>
      </c>
      <c r="C8" s="92" t="s">
        <v>69</v>
      </c>
      <c r="D8" s="91"/>
      <c r="E8" s="91"/>
      <c r="F8" s="91"/>
      <c r="G8" s="90"/>
      <c r="H8" s="173" t="s">
        <v>68</v>
      </c>
      <c r="I8" s="174"/>
      <c r="J8" s="175"/>
      <c r="K8" s="176"/>
    </row>
    <row r="10" spans="2:12">
      <c r="C10" s="45" t="s">
        <v>67</v>
      </c>
    </row>
    <row r="11" spans="2:12">
      <c r="B11" s="106" t="s">
        <v>66</v>
      </c>
      <c r="C11" s="58" t="s">
        <v>65</v>
      </c>
      <c r="D11" s="58"/>
      <c r="H11" s="104">
        <f>'(Abs)'!J32</f>
        <v>0</v>
      </c>
      <c r="I11" s="79" t="s">
        <v>11</v>
      </c>
    </row>
    <row r="12" spans="2:12">
      <c r="B12" s="106" t="s">
        <v>64</v>
      </c>
      <c r="C12" s="58" t="s">
        <v>63</v>
      </c>
      <c r="D12" s="58"/>
      <c r="H12" s="104">
        <f>'(Abs)'!J53</f>
        <v>0</v>
      </c>
      <c r="I12" s="79" t="s">
        <v>11</v>
      </c>
    </row>
    <row r="13" spans="2:12" s="78" customFormat="1">
      <c r="H13" s="88"/>
      <c r="I13" s="87"/>
    </row>
    <row r="14" spans="2:12" s="78" customFormat="1">
      <c r="C14" s="45" t="s">
        <v>99</v>
      </c>
      <c r="H14" s="88"/>
      <c r="I14" s="87"/>
    </row>
    <row r="15" spans="2:12" s="78" customFormat="1">
      <c r="B15" s="106" t="s">
        <v>66</v>
      </c>
      <c r="C15" s="58" t="s">
        <v>65</v>
      </c>
      <c r="D15" s="107"/>
      <c r="H15" s="103">
        <f>'(Abs)'!J91</f>
        <v>0</v>
      </c>
      <c r="I15" s="105" t="s">
        <v>11</v>
      </c>
    </row>
    <row r="16" spans="2:12" s="78" customFormat="1">
      <c r="B16" s="106" t="s">
        <v>64</v>
      </c>
      <c r="C16" s="58" t="s">
        <v>74</v>
      </c>
      <c r="D16" s="107"/>
      <c r="H16" s="103">
        <f>'(Abs)'!J105</f>
        <v>0</v>
      </c>
      <c r="I16" s="105" t="s">
        <v>11</v>
      </c>
    </row>
    <row r="17" spans="2:9" s="78" customFormat="1">
      <c r="B17" s="106"/>
      <c r="C17" s="58"/>
      <c r="D17" s="107"/>
      <c r="H17" s="103"/>
      <c r="I17" s="105"/>
    </row>
    <row r="18" spans="2:9" s="78" customFormat="1">
      <c r="B18" s="84"/>
      <c r="C18" s="43"/>
      <c r="H18" s="88"/>
      <c r="I18" s="105"/>
    </row>
    <row r="19" spans="2:9">
      <c r="C19" s="45"/>
      <c r="I19" s="58"/>
    </row>
    <row r="20" spans="2:9">
      <c r="B20" s="106"/>
      <c r="C20" s="58"/>
      <c r="D20" s="58"/>
      <c r="H20" s="104"/>
      <c r="I20" s="105"/>
    </row>
    <row r="21" spans="2:9">
      <c r="B21" s="106"/>
      <c r="C21" s="58"/>
      <c r="D21" s="58"/>
      <c r="H21" s="104"/>
      <c r="I21" s="105"/>
    </row>
    <row r="22" spans="2:9">
      <c r="B22" s="106"/>
      <c r="C22" s="58"/>
      <c r="D22" s="58"/>
      <c r="H22" s="104"/>
      <c r="I22" s="79"/>
    </row>
    <row r="23" spans="2:9">
      <c r="B23" s="84"/>
      <c r="H23" s="89"/>
      <c r="I23" s="79"/>
    </row>
    <row r="24" spans="2:9">
      <c r="C24" s="45"/>
    </row>
    <row r="25" spans="2:9">
      <c r="B25" s="106"/>
      <c r="C25" s="58"/>
      <c r="D25" s="58"/>
      <c r="H25" s="104"/>
      <c r="I25" s="105"/>
    </row>
    <row r="26" spans="2:9">
      <c r="B26" s="84"/>
      <c r="H26" s="89"/>
      <c r="I26" s="79"/>
    </row>
    <row r="27" spans="2:9">
      <c r="C27" s="45"/>
    </row>
    <row r="28" spans="2:9">
      <c r="B28" s="106"/>
      <c r="C28" s="58"/>
      <c r="D28" s="58"/>
      <c r="H28" s="104"/>
      <c r="I28" s="105"/>
    </row>
    <row r="29" spans="2:9" s="78" customFormat="1">
      <c r="B29" s="106"/>
      <c r="C29" s="58"/>
      <c r="D29" s="58"/>
      <c r="E29" s="43"/>
      <c r="F29" s="43"/>
      <c r="G29" s="43"/>
      <c r="H29" s="104"/>
      <c r="I29" s="105"/>
    </row>
    <row r="30" spans="2:9" s="78" customFormat="1">
      <c r="B30" s="84"/>
      <c r="C30" s="43"/>
      <c r="D30" s="43"/>
      <c r="E30" s="43"/>
      <c r="F30" s="43"/>
      <c r="G30" s="43"/>
      <c r="H30" s="104"/>
      <c r="I30" s="105"/>
    </row>
    <row r="31" spans="2:9" s="78" customFormat="1">
      <c r="B31" s="43"/>
      <c r="C31" s="45"/>
      <c r="D31" s="43"/>
      <c r="E31" s="43"/>
      <c r="F31" s="43"/>
      <c r="G31" s="43"/>
      <c r="H31" s="43"/>
      <c r="I31" s="43"/>
    </row>
    <row r="32" spans="2:9" s="78" customFormat="1">
      <c r="B32" s="106"/>
      <c r="C32" s="58"/>
      <c r="D32" s="58"/>
      <c r="E32" s="43"/>
      <c r="F32" s="43"/>
      <c r="G32" s="43"/>
      <c r="H32" s="104"/>
      <c r="I32" s="105"/>
    </row>
    <row r="33" spans="1:11" s="78" customFormat="1" ht="16.5" thickBot="1">
      <c r="B33" s="84"/>
      <c r="C33" s="43"/>
      <c r="D33" s="43"/>
      <c r="E33" s="43"/>
      <c r="F33" s="43"/>
      <c r="G33" s="43"/>
      <c r="H33" s="104"/>
      <c r="I33" s="105"/>
    </row>
    <row r="34" spans="1:11" s="78" customFormat="1" ht="16.5" thickBot="1">
      <c r="F34" s="107"/>
      <c r="G34" s="97" t="s">
        <v>62</v>
      </c>
      <c r="H34" s="86">
        <f>SUM(H11:H23)</f>
        <v>0</v>
      </c>
      <c r="I34" s="85" t="s">
        <v>11</v>
      </c>
      <c r="J34" s="80"/>
      <c r="K34" s="79"/>
    </row>
    <row r="35" spans="1:11" s="78" customFormat="1" ht="16.5" thickBot="1">
      <c r="F35" s="107"/>
      <c r="G35" s="97"/>
      <c r="H35" s="81"/>
      <c r="I35" s="79"/>
      <c r="J35" s="80"/>
      <c r="K35" s="79"/>
    </row>
    <row r="36" spans="1:11" s="78" customFormat="1" ht="16.5" thickBot="1">
      <c r="F36" s="107"/>
      <c r="G36" s="106" t="s">
        <v>61</v>
      </c>
      <c r="H36" s="83">
        <f>ROUND(SUM(H34),-3)</f>
        <v>0</v>
      </c>
      <c r="I36" s="82" t="s">
        <v>11</v>
      </c>
      <c r="J36" s="80"/>
      <c r="K36" s="79"/>
    </row>
    <row r="37" spans="1:11" s="78" customFormat="1">
      <c r="F37" s="107"/>
      <c r="G37" s="106"/>
      <c r="H37" s="101"/>
      <c r="I37" s="102"/>
      <c r="J37" s="80"/>
      <c r="K37" s="79"/>
    </row>
    <row r="38" spans="1:11" s="78" customFormat="1">
      <c r="G38" s="84"/>
      <c r="H38" s="101"/>
      <c r="I38" s="102"/>
      <c r="J38" s="80"/>
      <c r="K38" s="79"/>
    </row>
    <row r="39" spans="1:11" s="78" customFormat="1">
      <c r="G39" s="84"/>
      <c r="H39" s="101"/>
      <c r="I39" s="102"/>
      <c r="J39" s="80"/>
      <c r="K39" s="79"/>
    </row>
    <row r="40" spans="1:11" s="78" customFormat="1">
      <c r="A40" s="43"/>
      <c r="B40" s="76"/>
      <c r="C40" s="74" t="s">
        <v>60</v>
      </c>
      <c r="D40" s="74"/>
      <c r="E40" s="75"/>
      <c r="F40" s="43"/>
      <c r="G40" s="172" t="s">
        <v>59</v>
      </c>
      <c r="H40" s="172"/>
      <c r="I40" s="172"/>
      <c r="J40" s="172"/>
      <c r="K40" s="172"/>
    </row>
    <row r="41" spans="1:11">
      <c r="A41" s="171" t="s">
        <v>72</v>
      </c>
      <c r="B41" s="171"/>
      <c r="C41" s="171"/>
      <c r="D41" s="171"/>
      <c r="E41" s="171"/>
      <c r="F41" s="73"/>
      <c r="G41" s="171" t="s">
        <v>73</v>
      </c>
      <c r="H41" s="171"/>
      <c r="I41" s="171"/>
      <c r="J41" s="171"/>
      <c r="K41" s="171"/>
    </row>
    <row r="42" spans="1:11">
      <c r="C42" s="73" t="s">
        <v>58</v>
      </c>
      <c r="D42" s="73"/>
      <c r="E42" s="73"/>
      <c r="G42" s="171" t="s">
        <v>58</v>
      </c>
      <c r="H42" s="171"/>
      <c r="I42" s="171"/>
      <c r="J42" s="171"/>
      <c r="K42" s="171"/>
    </row>
    <row r="44" spans="1:11">
      <c r="F44" s="77"/>
    </row>
  </sheetData>
  <mergeCells count="7">
    <mergeCell ref="D2:J5"/>
    <mergeCell ref="A41:E41"/>
    <mergeCell ref="G41:K41"/>
    <mergeCell ref="G40:K40"/>
    <mergeCell ref="G42:K42"/>
    <mergeCell ref="H8:I8"/>
    <mergeCell ref="J8:K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/>
  <dimension ref="A1:K404"/>
  <sheetViews>
    <sheetView tabSelected="1" view="pageBreakPreview" workbookViewId="0">
      <selection activeCell="C10" sqref="C10"/>
    </sheetView>
  </sheetViews>
  <sheetFormatPr defaultRowHeight="15"/>
  <cols>
    <col min="1" max="1" width="5.7109375" style="14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2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14" t="s">
        <v>8</v>
      </c>
      <c r="B1" s="14"/>
      <c r="C1" s="179" t="s">
        <v>132</v>
      </c>
      <c r="D1" s="179"/>
      <c r="E1" s="179"/>
      <c r="F1" s="179"/>
      <c r="G1" s="179"/>
      <c r="H1" s="179"/>
      <c r="I1" s="179"/>
      <c r="J1" s="179"/>
      <c r="K1" s="179"/>
    </row>
    <row r="2" spans="1:11" ht="18" customHeight="1">
      <c r="C2" s="179"/>
      <c r="D2" s="179"/>
      <c r="E2" s="179"/>
      <c r="F2" s="179"/>
      <c r="G2" s="179"/>
      <c r="H2" s="179"/>
      <c r="I2" s="179"/>
      <c r="J2" s="179"/>
      <c r="K2" s="179"/>
    </row>
    <row r="3" spans="1:11" ht="15" customHeight="1">
      <c r="C3" s="137"/>
      <c r="D3" s="137"/>
      <c r="E3" s="137"/>
      <c r="F3" s="137"/>
      <c r="G3" s="137"/>
      <c r="H3" s="137"/>
      <c r="I3" s="137"/>
      <c r="J3" s="137"/>
      <c r="K3" s="137"/>
    </row>
    <row r="4" spans="1:11" ht="15" customHeight="1">
      <c r="C4" s="14"/>
      <c r="D4" s="19" t="s">
        <v>189</v>
      </c>
      <c r="E4" s="3"/>
      <c r="F4" s="3"/>
      <c r="G4" s="4"/>
      <c r="H4" s="45"/>
    </row>
    <row r="5" spans="1:11" ht="15" customHeight="1" thickBot="1">
      <c r="C5" s="14"/>
      <c r="D5" s="19"/>
      <c r="E5" s="3"/>
      <c r="F5" s="3"/>
      <c r="G5" s="4"/>
      <c r="H5" s="45"/>
    </row>
    <row r="6" spans="1:11" ht="15" customHeight="1" thickBot="1">
      <c r="A6" s="16" t="s">
        <v>7</v>
      </c>
      <c r="B6" s="17" t="s">
        <v>16</v>
      </c>
      <c r="C6" s="9"/>
      <c r="D6" s="18" t="s">
        <v>15</v>
      </c>
      <c r="E6" s="9"/>
      <c r="F6" s="9" t="s">
        <v>14</v>
      </c>
      <c r="G6" s="18"/>
      <c r="H6" s="41"/>
      <c r="I6" s="11" t="s">
        <v>12</v>
      </c>
      <c r="J6" s="9" t="s">
        <v>13</v>
      </c>
      <c r="K6" s="10"/>
    </row>
    <row r="7" spans="1:11" ht="18" customHeight="1">
      <c r="A7" s="15"/>
      <c r="B7" s="99" t="s">
        <v>76</v>
      </c>
      <c r="D7" s="15"/>
      <c r="E7" s="15"/>
      <c r="F7" s="15"/>
      <c r="G7" s="15"/>
      <c r="H7" s="13"/>
      <c r="I7" s="15"/>
      <c r="J7" s="15"/>
      <c r="K7" s="15"/>
    </row>
    <row r="8" spans="1:11" ht="14.1" customHeight="1">
      <c r="A8" s="15"/>
      <c r="B8" s="99" t="s">
        <v>55</v>
      </c>
      <c r="D8" s="15"/>
      <c r="E8" s="15"/>
      <c r="F8" s="15"/>
      <c r="G8" s="15"/>
      <c r="H8" s="13"/>
      <c r="I8" s="15"/>
      <c r="J8" s="15"/>
      <c r="K8" s="15"/>
    </row>
    <row r="9" spans="1:11" ht="14.1" customHeight="1">
      <c r="A9" s="109">
        <v>1</v>
      </c>
      <c r="B9" s="46" t="s">
        <v>128</v>
      </c>
      <c r="C9" s="120"/>
      <c r="D9" s="115"/>
      <c r="E9" s="114"/>
      <c r="F9" s="49"/>
      <c r="G9" s="50"/>
      <c r="H9" s="51"/>
      <c r="I9" s="113"/>
      <c r="J9" s="52"/>
      <c r="K9" s="53"/>
    </row>
    <row r="10" spans="1:11" ht="14.1" customHeight="1">
      <c r="A10" s="109"/>
      <c r="B10" s="46" t="s">
        <v>129</v>
      </c>
      <c r="C10" s="120"/>
      <c r="D10" s="115">
        <f>Mes!J11</f>
        <v>92.097499999999997</v>
      </c>
      <c r="E10" s="48" t="s">
        <v>114</v>
      </c>
      <c r="F10" s="49">
        <v>1134</v>
      </c>
      <c r="G10" s="50" t="s">
        <v>9</v>
      </c>
      <c r="H10" s="51">
        <v>38</v>
      </c>
      <c r="I10" s="113" t="s">
        <v>120</v>
      </c>
      <c r="J10" s="52">
        <f>IF(MID(I10,1,2)=("P."),(ROUND(D10*((F10)+(H10/100)),)),IF(MID(I10,1,2)=("%o"),(ROUND(D10*(((F10)+(H10/100))/1000),)),IF(MID(I10,1,2)=("Ea"),(ROUND(D10*((F10)+(H10/100)),)),ROUND(D10*(((F10)+(H10/100))/100),))))</f>
        <v>1045</v>
      </c>
      <c r="K10" s="56" t="s">
        <v>11</v>
      </c>
    </row>
    <row r="11" spans="1:11" ht="14.1" customHeight="1">
      <c r="A11" s="109"/>
      <c r="B11" s="46"/>
      <c r="C11" s="120"/>
      <c r="D11" s="180" t="s">
        <v>220</v>
      </c>
      <c r="E11" s="180"/>
      <c r="F11" s="180"/>
      <c r="G11" s="180"/>
      <c r="H11" s="180"/>
      <c r="I11" s="180"/>
      <c r="J11" s="180"/>
      <c r="K11" s="180"/>
    </row>
    <row r="12" spans="1:11" ht="14.1" customHeight="1">
      <c r="A12" s="109">
        <v>2</v>
      </c>
      <c r="B12" s="46" t="s">
        <v>115</v>
      </c>
      <c r="C12" s="46"/>
      <c r="D12" s="115"/>
      <c r="E12" s="48"/>
      <c r="F12" s="49"/>
      <c r="G12" s="50"/>
      <c r="H12" s="51"/>
      <c r="I12" s="113"/>
      <c r="J12" s="52"/>
      <c r="K12" s="56"/>
    </row>
    <row r="13" spans="1:11" ht="14.1" customHeight="1">
      <c r="A13" s="109"/>
      <c r="B13" s="46" t="s">
        <v>116</v>
      </c>
      <c r="C13" s="46"/>
      <c r="D13" s="115"/>
      <c r="E13" s="48"/>
      <c r="F13" s="49"/>
      <c r="G13" s="50"/>
      <c r="H13" s="51"/>
      <c r="I13" s="113"/>
      <c r="J13" s="52"/>
      <c r="K13" s="56"/>
    </row>
    <row r="14" spans="1:11" ht="14.1" customHeight="1">
      <c r="A14" s="109"/>
      <c r="B14" s="46" t="s">
        <v>117</v>
      </c>
      <c r="C14" s="46"/>
      <c r="D14" s="115"/>
      <c r="E14" s="48"/>
      <c r="F14" s="49"/>
      <c r="G14" s="50"/>
      <c r="H14" s="51"/>
      <c r="I14" s="113"/>
      <c r="J14" s="52"/>
      <c r="K14" s="56"/>
    </row>
    <row r="15" spans="1:11" ht="14.1" customHeight="1">
      <c r="A15" s="109"/>
      <c r="B15" s="46" t="s">
        <v>118</v>
      </c>
      <c r="C15" s="46"/>
      <c r="D15" s="115"/>
      <c r="E15" s="48"/>
      <c r="F15" s="49"/>
      <c r="G15" s="50"/>
      <c r="H15" s="51"/>
      <c r="I15" s="113"/>
      <c r="J15" s="52"/>
      <c r="K15" s="56"/>
    </row>
    <row r="16" spans="1:11" ht="14.1" customHeight="1">
      <c r="A16" s="109"/>
      <c r="B16" s="46" t="s">
        <v>119</v>
      </c>
      <c r="C16" s="46"/>
      <c r="D16" s="115">
        <v>20.29</v>
      </c>
      <c r="E16" s="114" t="s">
        <v>114</v>
      </c>
      <c r="F16" s="49">
        <v>15771</v>
      </c>
      <c r="G16" s="50" t="s">
        <v>9</v>
      </c>
      <c r="H16" s="51">
        <v>1</v>
      </c>
      <c r="I16" s="113" t="s">
        <v>120</v>
      </c>
      <c r="J16" s="52">
        <f>IF(MID(I16,1,2)=("P."),(ROUND(D16*((F16)+(H16/100)),)),IF(MID(I16,1,2)=("%o"),(ROUND(D16*(((F16)+(H16/100))/1000),)),IF(MID(I16,1,2)=("Ea"),(ROUND(D16*((F16)+(H16/100)),)),ROUND(D16*(((F16)+(H16/100))/100),))))</f>
        <v>3200</v>
      </c>
      <c r="K16" s="53" t="s">
        <v>11</v>
      </c>
    </row>
    <row r="17" spans="1:11" ht="14.1" customHeight="1">
      <c r="A17" s="109"/>
      <c r="B17" s="46"/>
      <c r="C17" s="46"/>
      <c r="D17" s="181" t="s">
        <v>223</v>
      </c>
      <c r="E17" s="181"/>
      <c r="F17" s="181"/>
      <c r="G17" s="181"/>
      <c r="H17" s="181"/>
      <c r="I17" s="181"/>
      <c r="J17" s="181"/>
      <c r="K17" s="181"/>
    </row>
    <row r="18" spans="1:11" ht="14.1" customHeight="1">
      <c r="A18" s="109">
        <v>3</v>
      </c>
      <c r="B18" s="1" t="s">
        <v>109</v>
      </c>
      <c r="C18" s="46"/>
      <c r="D18" s="115"/>
      <c r="E18" s="114"/>
      <c r="F18" s="49"/>
      <c r="G18" s="50"/>
      <c r="H18" s="51"/>
      <c r="I18" s="113"/>
      <c r="J18" s="52"/>
      <c r="K18" s="53"/>
    </row>
    <row r="19" spans="1:11" ht="14.1" customHeight="1">
      <c r="A19" s="109"/>
      <c r="B19" s="1" t="s">
        <v>110</v>
      </c>
      <c r="C19" s="46"/>
      <c r="D19" s="115">
        <v>102.19</v>
      </c>
      <c r="E19" s="114" t="s">
        <v>10</v>
      </c>
      <c r="F19" s="49">
        <v>3015</v>
      </c>
      <c r="G19" s="50" t="s">
        <v>9</v>
      </c>
      <c r="H19" s="51">
        <v>76</v>
      </c>
      <c r="I19" s="113" t="s">
        <v>78</v>
      </c>
      <c r="J19" s="52">
        <f>IF(MID(I19,1,2)=("P."),(ROUND(D19*((F19)+(H19/100)),)),IF(MID(I19,1,2)=("%o"),(ROUND(D19*(((F19)+(H19/100))/1000),)),IF(MID(I19,1,2)=("Ea"),(ROUND(D19*((F19)+(H19/100)),)),ROUND(D19*(((F19)+(H19/100))/100),))))</f>
        <v>3082</v>
      </c>
      <c r="K19" s="53" t="s">
        <v>11</v>
      </c>
    </row>
    <row r="20" spans="1:11" ht="14.1" customHeight="1">
      <c r="A20" s="109"/>
      <c r="C20" s="46"/>
      <c r="D20" s="155" t="s">
        <v>222</v>
      </c>
      <c r="E20" s="35"/>
      <c r="F20" s="36"/>
      <c r="G20" s="37"/>
      <c r="H20" s="42"/>
      <c r="I20" s="38"/>
      <c r="J20" s="33"/>
      <c r="K20" s="8"/>
    </row>
    <row r="21" spans="1:11" ht="14.1" customHeight="1">
      <c r="A21" s="109">
        <v>4</v>
      </c>
      <c r="B21" s="46" t="s">
        <v>101</v>
      </c>
      <c r="C21" s="120"/>
      <c r="D21" s="115"/>
      <c r="E21" s="114"/>
      <c r="F21" s="49"/>
      <c r="G21" s="50"/>
      <c r="H21" s="51"/>
      <c r="I21" s="113"/>
      <c r="J21" s="52"/>
      <c r="K21" s="53"/>
    </row>
    <row r="22" spans="1:11" ht="14.1" customHeight="1">
      <c r="A22" s="109"/>
      <c r="B22" s="46" t="s">
        <v>102</v>
      </c>
      <c r="C22" s="120"/>
      <c r="D22" s="115"/>
      <c r="E22" s="114"/>
      <c r="F22" s="49"/>
      <c r="G22" s="50"/>
      <c r="H22" s="51"/>
      <c r="I22" s="113"/>
      <c r="J22" s="52"/>
      <c r="K22" s="53"/>
    </row>
    <row r="23" spans="1:11" ht="14.1" customHeight="1">
      <c r="A23" s="109"/>
      <c r="B23" s="46" t="s">
        <v>103</v>
      </c>
      <c r="C23" s="120"/>
      <c r="D23" s="115"/>
      <c r="E23" s="114"/>
      <c r="F23" s="49"/>
      <c r="G23" s="50"/>
      <c r="H23" s="51"/>
      <c r="I23" s="113"/>
      <c r="J23" s="52"/>
      <c r="K23" s="53"/>
    </row>
    <row r="24" spans="1:11" ht="14.1" customHeight="1">
      <c r="A24" s="109"/>
      <c r="B24" s="46" t="s">
        <v>104</v>
      </c>
      <c r="C24" s="120"/>
      <c r="D24" s="115"/>
      <c r="E24" s="114"/>
      <c r="F24" s="49"/>
      <c r="G24" s="50"/>
      <c r="H24" s="51"/>
      <c r="I24" s="113"/>
      <c r="J24" s="52"/>
      <c r="K24" s="53"/>
    </row>
    <row r="25" spans="1:11" ht="14.1" customHeight="1">
      <c r="A25" s="109"/>
      <c r="B25" s="46" t="s">
        <v>105</v>
      </c>
      <c r="C25" s="120"/>
      <c r="D25" s="115"/>
      <c r="E25" s="114"/>
      <c r="F25" s="49"/>
      <c r="G25" s="50"/>
      <c r="H25" s="51"/>
      <c r="I25" s="113"/>
      <c r="J25" s="52"/>
      <c r="K25" s="53"/>
    </row>
    <row r="26" spans="1:11" ht="14.1" customHeight="1">
      <c r="A26" s="109"/>
      <c r="B26" s="46" t="s">
        <v>106</v>
      </c>
      <c r="C26" s="120"/>
      <c r="D26" s="46"/>
      <c r="E26" s="46"/>
      <c r="F26" s="46"/>
      <c r="G26" s="46"/>
      <c r="H26" s="46"/>
      <c r="I26" s="46"/>
      <c r="J26" s="46"/>
      <c r="K26" s="46"/>
    </row>
    <row r="27" spans="1:11" ht="14.1" customHeight="1">
      <c r="A27" s="109"/>
      <c r="B27" s="46" t="s">
        <v>107</v>
      </c>
      <c r="C27" s="120"/>
      <c r="D27" s="115"/>
      <c r="E27" s="114"/>
      <c r="F27" s="49"/>
      <c r="G27" s="50"/>
      <c r="H27" s="51"/>
      <c r="I27" s="113"/>
      <c r="J27" s="52"/>
      <c r="K27" s="53"/>
    </row>
    <row r="28" spans="1:11" ht="14.1" customHeight="1">
      <c r="A28" s="109"/>
      <c r="B28" s="46" t="s">
        <v>108</v>
      </c>
      <c r="C28" s="120"/>
      <c r="D28" s="115">
        <v>17.5</v>
      </c>
      <c r="E28" s="114" t="s">
        <v>10</v>
      </c>
      <c r="F28" s="49">
        <v>856</v>
      </c>
      <c r="G28" s="50" t="s">
        <v>9</v>
      </c>
      <c r="H28" s="51">
        <v>53</v>
      </c>
      <c r="I28" s="113" t="s">
        <v>6</v>
      </c>
      <c r="J28" s="52">
        <f>IF(MID(I28,1,2)=("P."),(ROUND(D28*((F28)+(H28/100)),)),IF(MID(I28,1,2)=("%o"),(ROUND(D28*(((F28)+(H28/100))/1000),)),IF(MID(I28,1,2)=("Ea"),(ROUND(D28*((F28)+(H28/100)),)),ROUND(D28*(((F28)+(H28/100))/100),))))</f>
        <v>14989</v>
      </c>
      <c r="K28" s="53" t="s">
        <v>11</v>
      </c>
    </row>
    <row r="29" spans="1:11" ht="14.1" customHeight="1">
      <c r="A29" s="109"/>
      <c r="B29" s="46"/>
      <c r="C29" s="120"/>
      <c r="D29" s="182" t="s">
        <v>221</v>
      </c>
      <c r="E29" s="182"/>
      <c r="F29" s="182"/>
      <c r="G29" s="182"/>
      <c r="H29" s="182"/>
      <c r="I29" s="182"/>
      <c r="J29" s="182"/>
      <c r="K29" s="182"/>
    </row>
    <row r="30" spans="1:11" ht="14.1" customHeight="1">
      <c r="A30" s="15"/>
      <c r="B30" s="46"/>
      <c r="C30" s="46"/>
      <c r="D30" s="115"/>
      <c r="E30" s="12"/>
      <c r="F30" s="12"/>
      <c r="G30" s="12"/>
      <c r="H30" s="42"/>
      <c r="I30" s="7" t="s">
        <v>57</v>
      </c>
      <c r="J30" s="39">
        <f>SUM(J10:J28)</f>
        <v>22316</v>
      </c>
      <c r="K30" s="28" t="s">
        <v>11</v>
      </c>
    </row>
    <row r="31" spans="1:11" ht="14.1" customHeight="1">
      <c r="A31" s="15"/>
      <c r="B31" s="20"/>
      <c r="C31" s="12"/>
      <c r="D31" s="12"/>
      <c r="E31" s="48"/>
      <c r="F31" s="49"/>
      <c r="G31" s="113" t="s">
        <v>190</v>
      </c>
      <c r="H31" s="51"/>
      <c r="I31" s="49"/>
      <c r="J31" s="52"/>
      <c r="K31" s="53"/>
    </row>
    <row r="32" spans="1:11" ht="14.1" customHeight="1">
      <c r="A32" s="15"/>
      <c r="B32" s="20"/>
      <c r="C32" s="12"/>
      <c r="D32" s="12"/>
      <c r="E32" s="48"/>
      <c r="F32" s="49"/>
      <c r="G32" s="50"/>
      <c r="H32" s="51"/>
      <c r="I32" s="54" t="s">
        <v>24</v>
      </c>
      <c r="J32" s="123"/>
      <c r="K32" s="56"/>
    </row>
    <row r="33" spans="1:11" ht="14.1" customHeight="1">
      <c r="A33" s="15"/>
      <c r="B33" s="99" t="s">
        <v>77</v>
      </c>
      <c r="C33" s="15"/>
      <c r="D33" s="15"/>
      <c r="E33" s="15"/>
      <c r="F33" s="15"/>
      <c r="G33" s="15"/>
      <c r="H33" s="13"/>
      <c r="I33" s="15"/>
      <c r="J33" s="15"/>
      <c r="K33" s="15"/>
    </row>
    <row r="34" spans="1:11" ht="14.1" customHeight="1">
      <c r="A34" s="15"/>
      <c r="B34" s="99" t="s">
        <v>56</v>
      </c>
      <c r="C34" s="15"/>
      <c r="D34" s="15"/>
      <c r="E34" s="2"/>
      <c r="F34" s="36"/>
      <c r="G34" s="37"/>
      <c r="H34" s="42"/>
      <c r="I34" s="38"/>
      <c r="J34" s="33"/>
      <c r="K34" s="8"/>
    </row>
    <row r="35" spans="1:11" ht="14.1" customHeight="1">
      <c r="A35" s="15">
        <v>1</v>
      </c>
      <c r="B35" s="138" t="s">
        <v>133</v>
      </c>
      <c r="C35" s="120"/>
      <c r="D35" s="121"/>
      <c r="E35" s="2"/>
      <c r="F35" s="36"/>
      <c r="G35" s="37"/>
      <c r="H35" s="42"/>
      <c r="I35" s="38"/>
      <c r="J35" s="33"/>
      <c r="K35" s="8"/>
    </row>
    <row r="36" spans="1:11" ht="14.1" customHeight="1">
      <c r="A36" s="15"/>
      <c r="B36" s="120" t="s">
        <v>134</v>
      </c>
      <c r="C36" s="120"/>
      <c r="D36" s="121"/>
      <c r="E36" s="2"/>
      <c r="F36" s="36"/>
      <c r="G36" s="37"/>
      <c r="H36" s="42"/>
      <c r="I36" s="38"/>
      <c r="J36" s="33"/>
      <c r="K36" s="8"/>
    </row>
    <row r="37" spans="1:11" ht="14.1" customHeight="1">
      <c r="A37" s="15"/>
      <c r="B37" s="120" t="s">
        <v>135</v>
      </c>
      <c r="C37" s="120"/>
      <c r="H37" s="1"/>
    </row>
    <row r="38" spans="1:11" ht="14.1" customHeight="1">
      <c r="A38" s="15"/>
      <c r="B38" s="120" t="s">
        <v>136</v>
      </c>
      <c r="C38" s="120"/>
      <c r="D38" s="121"/>
      <c r="E38" s="2"/>
      <c r="F38" s="36"/>
      <c r="G38" s="37"/>
      <c r="H38" s="42"/>
      <c r="I38" s="38"/>
      <c r="J38" s="33"/>
      <c r="K38" s="8"/>
    </row>
    <row r="39" spans="1:11" ht="14.1" customHeight="1">
      <c r="A39" s="15"/>
      <c r="B39" s="120" t="s">
        <v>137</v>
      </c>
      <c r="C39" s="120"/>
      <c r="D39" s="121"/>
      <c r="E39" s="2"/>
      <c r="F39" s="36"/>
      <c r="G39" s="37"/>
      <c r="H39" s="42"/>
      <c r="I39" s="38"/>
      <c r="J39" s="33"/>
      <c r="K39" s="8"/>
    </row>
    <row r="40" spans="1:11" ht="14.1" customHeight="1">
      <c r="A40" s="15"/>
      <c r="B40" s="120" t="s">
        <v>138</v>
      </c>
      <c r="C40" s="120"/>
      <c r="D40" s="34">
        <v>24.53</v>
      </c>
      <c r="E40" s="2" t="s">
        <v>10</v>
      </c>
      <c r="F40" s="36"/>
      <c r="G40" s="37"/>
      <c r="H40" s="42"/>
      <c r="I40" s="38" t="s">
        <v>6</v>
      </c>
      <c r="J40" s="33"/>
      <c r="K40" s="8"/>
    </row>
    <row r="41" spans="1:11" ht="14.1" customHeight="1">
      <c r="A41" s="15"/>
      <c r="B41" s="108"/>
      <c r="C41" s="46"/>
      <c r="D41" s="47"/>
      <c r="E41" s="2"/>
      <c r="F41" s="36"/>
      <c r="G41" s="37"/>
      <c r="H41" s="42"/>
      <c r="I41" s="38"/>
      <c r="J41" s="33"/>
      <c r="K41" s="8"/>
    </row>
    <row r="42" spans="1:11" ht="14.1" customHeight="1">
      <c r="A42" s="15">
        <v>2</v>
      </c>
      <c r="B42" s="1" t="s">
        <v>139</v>
      </c>
      <c r="C42" s="46"/>
      <c r="D42" s="47"/>
      <c r="E42" s="2"/>
      <c r="F42" s="36"/>
      <c r="G42" s="37"/>
      <c r="H42" s="42"/>
      <c r="I42" s="38"/>
      <c r="J42" s="33"/>
      <c r="K42" s="8"/>
    </row>
    <row r="43" spans="1:11" ht="14.1" customHeight="1">
      <c r="A43" s="15"/>
      <c r="B43" s="108" t="s">
        <v>140</v>
      </c>
      <c r="C43" s="46"/>
      <c r="D43" s="47"/>
      <c r="E43" s="2"/>
      <c r="F43" s="36"/>
      <c r="G43" s="37"/>
      <c r="H43" s="42"/>
      <c r="I43" s="38"/>
      <c r="J43" s="33"/>
      <c r="K43" s="8"/>
    </row>
    <row r="44" spans="1:11" ht="14.1" customHeight="1">
      <c r="A44" s="15"/>
      <c r="B44" s="108" t="s">
        <v>141</v>
      </c>
      <c r="C44" s="46"/>
      <c r="D44" s="47"/>
      <c r="E44" s="2"/>
      <c r="F44" s="36"/>
      <c r="G44" s="37"/>
      <c r="H44" s="42"/>
      <c r="I44" s="38"/>
      <c r="J44" s="33"/>
      <c r="K44" s="8"/>
    </row>
    <row r="45" spans="1:11" ht="14.1" customHeight="1">
      <c r="A45" s="15"/>
      <c r="B45" s="108" t="s">
        <v>142</v>
      </c>
      <c r="C45" s="46"/>
      <c r="D45" s="47"/>
      <c r="E45" s="2"/>
      <c r="F45" s="36"/>
      <c r="G45" s="37"/>
      <c r="H45" s="42"/>
      <c r="I45" s="38"/>
      <c r="J45" s="33"/>
      <c r="K45" s="8"/>
    </row>
    <row r="46" spans="1:11" ht="14.1" customHeight="1">
      <c r="A46" s="15"/>
      <c r="B46" s="108" t="s">
        <v>143</v>
      </c>
      <c r="C46" s="46"/>
      <c r="D46" s="139">
        <v>198</v>
      </c>
      <c r="E46" s="114" t="s">
        <v>10</v>
      </c>
      <c r="F46" s="49"/>
      <c r="G46" s="50"/>
      <c r="H46" s="51"/>
      <c r="I46" s="113" t="s">
        <v>6</v>
      </c>
      <c r="J46" s="52"/>
      <c r="K46" s="53"/>
    </row>
    <row r="47" spans="1:11" ht="14.1" customHeight="1">
      <c r="A47" s="109"/>
      <c r="B47" s="43"/>
      <c r="C47" s="46"/>
      <c r="D47" s="121"/>
      <c r="E47" s="112"/>
      <c r="F47" s="49"/>
      <c r="G47" s="117"/>
      <c r="H47" s="51"/>
      <c r="I47" s="113"/>
      <c r="J47" s="52"/>
      <c r="K47" s="53"/>
    </row>
    <row r="48" spans="1:11" ht="14.1" customHeight="1">
      <c r="A48" s="109">
        <v>3</v>
      </c>
      <c r="B48" s="1" t="s">
        <v>144</v>
      </c>
      <c r="C48" s="15"/>
      <c r="D48" s="115"/>
      <c r="E48" s="114"/>
      <c r="F48" s="49"/>
      <c r="G48" s="50"/>
      <c r="H48" s="51"/>
      <c r="I48" s="113"/>
      <c r="J48" s="52"/>
      <c r="K48" s="53"/>
    </row>
    <row r="49" spans="1:11" ht="14.1" customHeight="1">
      <c r="A49" s="109"/>
      <c r="B49" s="20" t="s">
        <v>145</v>
      </c>
      <c r="C49" s="15"/>
      <c r="D49" s="115"/>
      <c r="E49" s="114"/>
      <c r="F49" s="49"/>
      <c r="G49" s="50"/>
      <c r="H49" s="51"/>
      <c r="I49" s="113"/>
      <c r="J49" s="52"/>
      <c r="K49" s="53"/>
    </row>
    <row r="50" spans="1:11" ht="14.1" customHeight="1">
      <c r="A50" s="109"/>
      <c r="B50" s="20" t="s">
        <v>146</v>
      </c>
      <c r="D50" s="115"/>
      <c r="E50" s="114"/>
      <c r="F50" s="49"/>
      <c r="G50" s="50"/>
      <c r="H50" s="51"/>
      <c r="I50" s="113"/>
      <c r="J50" s="52"/>
      <c r="K50" s="53"/>
    </row>
    <row r="51" spans="1:11" ht="14.1" customHeight="1">
      <c r="A51" s="109"/>
      <c r="B51" s="20" t="s">
        <v>147</v>
      </c>
      <c r="D51" s="115"/>
      <c r="E51" s="114"/>
      <c r="F51" s="49"/>
      <c r="G51" s="50"/>
      <c r="H51" s="51"/>
      <c r="I51" s="113"/>
      <c r="J51" s="52"/>
      <c r="K51" s="53"/>
    </row>
    <row r="52" spans="1:11" ht="14.1" customHeight="1">
      <c r="A52" s="109"/>
      <c r="B52" s="1" t="s">
        <v>148</v>
      </c>
      <c r="D52" s="115">
        <f>Mes!J49</f>
        <v>121.735</v>
      </c>
      <c r="E52" s="114" t="s">
        <v>10</v>
      </c>
      <c r="F52" s="49"/>
      <c r="G52" s="50"/>
      <c r="H52" s="51"/>
      <c r="I52" s="113" t="s">
        <v>6</v>
      </c>
      <c r="J52" s="52"/>
      <c r="K52" s="53"/>
    </row>
    <row r="53" spans="1:11" ht="14.1" customHeight="1">
      <c r="A53" s="109"/>
      <c r="C53" s="46"/>
      <c r="D53" s="121"/>
      <c r="E53" s="112"/>
      <c r="F53" s="49"/>
      <c r="G53" s="117"/>
      <c r="H53" s="51"/>
      <c r="I53" s="113" t="s">
        <v>149</v>
      </c>
      <c r="J53" s="123"/>
      <c r="K53" s="53"/>
    </row>
    <row r="54" spans="1:11" ht="14.1" customHeight="1">
      <c r="A54" s="109"/>
      <c r="C54" s="46"/>
      <c r="D54" s="121"/>
      <c r="E54" s="112"/>
      <c r="F54" s="49"/>
      <c r="G54" s="117"/>
      <c r="H54" s="51"/>
      <c r="I54" s="113"/>
      <c r="J54" s="52"/>
      <c r="K54" s="53"/>
    </row>
    <row r="55" spans="1:11" ht="14.1" customHeight="1">
      <c r="A55" s="15"/>
      <c r="B55" s="99" t="s">
        <v>111</v>
      </c>
      <c r="C55" s="100"/>
      <c r="D55" s="12"/>
      <c r="E55" s="48"/>
      <c r="F55" s="49"/>
      <c r="G55" s="50"/>
      <c r="H55" s="51"/>
      <c r="I55" s="54"/>
      <c r="J55" s="55"/>
      <c r="K55" s="56"/>
    </row>
    <row r="56" spans="1:11" ht="14.1" customHeight="1">
      <c r="A56" s="15"/>
      <c r="B56" s="99" t="s">
        <v>55</v>
      </c>
      <c r="C56" s="100"/>
      <c r="D56" s="12"/>
      <c r="E56" s="46"/>
      <c r="F56" s="46"/>
      <c r="G56" s="46"/>
      <c r="H56" s="46"/>
      <c r="I56" s="46"/>
      <c r="J56" s="46"/>
      <c r="K56" s="46"/>
    </row>
    <row r="57" spans="1:11" ht="14.1" customHeight="1">
      <c r="A57" s="15">
        <v>1</v>
      </c>
      <c r="B57" s="20" t="s">
        <v>79</v>
      </c>
      <c r="C57" s="15"/>
      <c r="D57" s="15"/>
      <c r="E57" s="15"/>
      <c r="F57" s="15"/>
      <c r="G57" s="15"/>
      <c r="H57" s="13"/>
      <c r="I57" s="15"/>
      <c r="J57" s="15"/>
      <c r="K57" s="15"/>
    </row>
    <row r="58" spans="1:11" ht="14.1" customHeight="1">
      <c r="A58" s="15"/>
      <c r="B58" s="20" t="s">
        <v>80</v>
      </c>
      <c r="C58" s="15"/>
      <c r="D58" s="15"/>
      <c r="E58" s="15"/>
      <c r="F58" s="15"/>
      <c r="G58" s="15"/>
      <c r="H58" s="13"/>
      <c r="I58" s="15"/>
      <c r="J58" s="15"/>
      <c r="K58" s="15"/>
    </row>
    <row r="59" spans="1:11" ht="14.1" customHeight="1">
      <c r="A59" s="15"/>
      <c r="B59" s="20" t="s">
        <v>81</v>
      </c>
      <c r="C59" s="15"/>
      <c r="D59" s="15"/>
      <c r="E59" s="15"/>
      <c r="F59" s="15"/>
      <c r="G59" s="15"/>
      <c r="H59" s="13"/>
      <c r="I59" s="15"/>
      <c r="J59" s="15"/>
      <c r="K59" s="15"/>
    </row>
    <row r="60" spans="1:11" ht="14.1" customHeight="1">
      <c r="A60" s="15"/>
      <c r="B60" s="20" t="s">
        <v>82</v>
      </c>
      <c r="C60" s="15"/>
      <c r="D60" s="15"/>
      <c r="E60" s="15"/>
      <c r="F60" s="15"/>
      <c r="G60" s="15"/>
      <c r="H60" s="13"/>
      <c r="I60" s="15"/>
      <c r="J60" s="15"/>
      <c r="K60" s="15"/>
    </row>
    <row r="61" spans="1:11" ht="14.1" customHeight="1">
      <c r="A61" s="15"/>
      <c r="B61" s="20" t="s">
        <v>83</v>
      </c>
      <c r="C61" s="15"/>
      <c r="D61" s="15"/>
      <c r="E61" s="15"/>
      <c r="F61" s="15"/>
      <c r="G61" s="15"/>
      <c r="H61" s="13"/>
      <c r="I61" s="15"/>
      <c r="J61" s="15"/>
      <c r="K61" s="15"/>
    </row>
    <row r="62" spans="1:11" ht="14.1" customHeight="1">
      <c r="A62" s="15"/>
      <c r="B62" s="20" t="s">
        <v>84</v>
      </c>
      <c r="C62" s="15"/>
      <c r="D62" s="15"/>
      <c r="E62" s="15"/>
      <c r="F62" s="15"/>
      <c r="G62" s="15"/>
      <c r="H62" s="13"/>
      <c r="I62" s="15"/>
      <c r="J62" s="15"/>
      <c r="K62" s="15"/>
    </row>
    <row r="63" spans="1:11" ht="14.1" customHeight="1">
      <c r="A63" s="15"/>
      <c r="B63" s="20" t="s">
        <v>85</v>
      </c>
      <c r="C63" s="15"/>
      <c r="D63" s="15"/>
      <c r="E63" s="15"/>
      <c r="F63" s="15"/>
      <c r="G63" s="15"/>
      <c r="H63" s="13"/>
      <c r="I63" s="15"/>
      <c r="J63" s="15"/>
      <c r="K63" s="15"/>
    </row>
    <row r="64" spans="1:11" ht="14.1" customHeight="1">
      <c r="A64" s="15"/>
      <c r="B64" s="20" t="s">
        <v>86</v>
      </c>
      <c r="C64" s="15"/>
      <c r="D64" s="15"/>
      <c r="E64" s="15"/>
      <c r="F64" s="15"/>
      <c r="G64" s="15"/>
      <c r="H64" s="13"/>
      <c r="I64" s="15"/>
      <c r="J64" s="15"/>
      <c r="K64" s="15"/>
    </row>
    <row r="65" spans="1:11" ht="14.1" customHeight="1">
      <c r="A65" s="15"/>
      <c r="B65" s="20" t="s">
        <v>87</v>
      </c>
      <c r="C65" s="15"/>
      <c r="D65" s="15"/>
      <c r="E65" s="15"/>
      <c r="F65" s="15"/>
      <c r="G65" s="15"/>
      <c r="H65" s="13"/>
    </row>
    <row r="66" spans="1:11" ht="14.1" customHeight="1">
      <c r="A66" s="15"/>
      <c r="B66" s="20" t="s">
        <v>88</v>
      </c>
      <c r="C66" s="15"/>
      <c r="D66" s="15"/>
      <c r="E66" s="15"/>
      <c r="F66" s="15"/>
      <c r="G66" s="15"/>
      <c r="H66" s="13"/>
      <c r="I66" s="38"/>
      <c r="J66" s="116"/>
      <c r="K66" s="110"/>
    </row>
    <row r="67" spans="1:11" ht="14.1" customHeight="1">
      <c r="A67" s="15"/>
      <c r="B67" s="20" t="s">
        <v>89</v>
      </c>
      <c r="C67" s="15"/>
      <c r="D67" s="15"/>
    </row>
    <row r="68" spans="1:11" ht="14.1" customHeight="1">
      <c r="A68" s="15"/>
      <c r="B68" s="20" t="s">
        <v>90</v>
      </c>
      <c r="C68" s="15"/>
      <c r="D68" s="40">
        <v>1</v>
      </c>
      <c r="E68" s="2" t="s">
        <v>17</v>
      </c>
      <c r="F68" s="36">
        <v>4928</v>
      </c>
      <c r="G68" s="37" t="s">
        <v>9</v>
      </c>
      <c r="H68" s="42">
        <v>0</v>
      </c>
      <c r="I68" s="38" t="s">
        <v>4</v>
      </c>
      <c r="J68" s="116">
        <f>IF(MID(I68,1,2)=("P."),(ROUND(D68*((F68)+(H68/100)),)),IF(MID(I68,1,2)=("%o"),(ROUND(D68*(((F68)+(H68/100))/1000),)),IF(MID(I68,1,2)=("Ea"),(ROUND(D68*((F68)+(H68/100)),)),ROUND(D68*(((F68)+(H68/100))/100),))))</f>
        <v>4928</v>
      </c>
      <c r="K68" s="110" t="s">
        <v>11</v>
      </c>
    </row>
    <row r="69" spans="1:11" ht="14.1" customHeight="1">
      <c r="A69" s="15"/>
      <c r="B69" s="20"/>
      <c r="C69" s="15"/>
      <c r="D69" s="156" t="s">
        <v>224</v>
      </c>
      <c r="E69" s="2"/>
      <c r="F69" s="36"/>
      <c r="G69" s="37"/>
      <c r="H69" s="42"/>
      <c r="I69" s="38"/>
      <c r="J69" s="116"/>
      <c r="K69" s="110"/>
    </row>
    <row r="70" spans="1:11" ht="14.1" customHeight="1">
      <c r="A70" s="15">
        <v>2</v>
      </c>
      <c r="B70" s="20" t="s">
        <v>150</v>
      </c>
      <c r="C70" s="15"/>
      <c r="D70" s="40"/>
      <c r="E70" s="2"/>
      <c r="F70" s="36"/>
      <c r="G70" s="37"/>
      <c r="H70" s="42"/>
      <c r="I70" s="38"/>
      <c r="J70" s="116"/>
      <c r="K70" s="110"/>
    </row>
    <row r="71" spans="1:11" ht="14.1" customHeight="1">
      <c r="A71" s="15"/>
      <c r="B71" s="20" t="s">
        <v>151</v>
      </c>
      <c r="C71" s="15"/>
      <c r="D71" s="40"/>
      <c r="E71" s="2"/>
      <c r="F71" s="36"/>
      <c r="G71" s="37"/>
      <c r="H71" s="42"/>
      <c r="I71" s="38"/>
      <c r="J71" s="116"/>
      <c r="K71" s="110"/>
    </row>
    <row r="72" spans="1:11" ht="14.1" customHeight="1">
      <c r="A72" s="15"/>
      <c r="B72" s="20" t="s">
        <v>152</v>
      </c>
      <c r="C72" s="15"/>
      <c r="D72" s="40">
        <v>1</v>
      </c>
      <c r="E72" s="2" t="s">
        <v>17</v>
      </c>
      <c r="F72" s="36">
        <v>2533</v>
      </c>
      <c r="G72" s="37" t="s">
        <v>9</v>
      </c>
      <c r="H72" s="42">
        <v>47</v>
      </c>
      <c r="I72" s="38" t="s">
        <v>4</v>
      </c>
      <c r="J72" s="116">
        <f>IF(MID(I72,1,2)=("P."),(ROUND(D72*((F72)+(H72/100)),)),IF(MID(I72,1,2)=("%o"),(ROUND(D72*(((F72)+(H72/100))/1000),)),IF(MID(I72,1,2)=("Ea"),(ROUND(D72*((F72)+(H72/100)),)),ROUND(D72*(((F72)+(H72/100))/100),))))</f>
        <v>2533</v>
      </c>
      <c r="K72" s="110" t="s">
        <v>11</v>
      </c>
    </row>
    <row r="73" spans="1:11" ht="14.1" customHeight="1">
      <c r="A73" s="15"/>
      <c r="B73" s="20"/>
      <c r="C73" s="15"/>
      <c r="D73" s="177" t="s">
        <v>225</v>
      </c>
      <c r="E73" s="177"/>
      <c r="F73" s="177"/>
      <c r="G73" s="177"/>
      <c r="H73" s="177"/>
      <c r="I73" s="177"/>
      <c r="J73" s="177"/>
      <c r="K73" s="177"/>
    </row>
    <row r="74" spans="1:11" ht="14.1" customHeight="1">
      <c r="A74" s="109">
        <v>3</v>
      </c>
      <c r="B74" s="20" t="s">
        <v>22</v>
      </c>
      <c r="C74" s="15"/>
      <c r="D74" s="15"/>
    </row>
    <row r="75" spans="1:11" ht="14.1" customHeight="1">
      <c r="A75" s="109"/>
      <c r="B75" s="20" t="s">
        <v>23</v>
      </c>
      <c r="C75" s="15"/>
      <c r="D75" s="40">
        <v>1</v>
      </c>
      <c r="E75" s="2" t="s">
        <v>3</v>
      </c>
      <c r="F75" s="36">
        <v>1109</v>
      </c>
      <c r="G75" s="37" t="s">
        <v>9</v>
      </c>
      <c r="H75" s="42">
        <v>46</v>
      </c>
      <c r="I75" s="38" t="s">
        <v>4</v>
      </c>
      <c r="J75" s="33">
        <f>IF(MID(I75,1,2)=("P."),(ROUND(D75*((F75)+(H75/100)),)),IF(MID(I75,1,2)=("%o"),(ROUND(D75*(((F75)+(H75/100))/1000),)),IF(MID(I75,1,2)=("Ea"),(ROUND(D75*((F75)+(H75/100)),)),ROUND(D75*(((F75)+(H75/100))/100),))))</f>
        <v>1109</v>
      </c>
      <c r="K75" s="8" t="s">
        <v>11</v>
      </c>
    </row>
    <row r="76" spans="1:11" ht="14.1" customHeight="1">
      <c r="A76" s="109"/>
      <c r="B76" s="20"/>
      <c r="C76" s="15"/>
      <c r="D76" s="178" t="s">
        <v>226</v>
      </c>
      <c r="E76" s="178"/>
      <c r="F76" s="178"/>
      <c r="G76" s="178"/>
      <c r="H76" s="178"/>
      <c r="I76" s="178"/>
      <c r="J76" s="178"/>
      <c r="K76" s="178"/>
    </row>
    <row r="77" spans="1:11" ht="14.1" customHeight="1">
      <c r="A77" s="15">
        <v>4</v>
      </c>
      <c r="B77" s="20" t="s">
        <v>91</v>
      </c>
      <c r="C77" s="12"/>
      <c r="D77" s="40"/>
      <c r="E77" s="2"/>
      <c r="F77" s="36"/>
      <c r="G77" s="37"/>
      <c r="H77" s="42"/>
      <c r="I77" s="38"/>
      <c r="J77" s="116"/>
      <c r="K77" s="110"/>
    </row>
    <row r="78" spans="1:11" ht="14.1" customHeight="1">
      <c r="A78" s="15"/>
      <c r="B78" s="20" t="s">
        <v>92</v>
      </c>
      <c r="C78" s="12"/>
      <c r="D78" s="40"/>
      <c r="H78" s="1"/>
    </row>
    <row r="79" spans="1:11" ht="14.1" customHeight="1">
      <c r="A79" s="15"/>
      <c r="B79" s="20" t="s">
        <v>93</v>
      </c>
      <c r="C79" s="12"/>
      <c r="D79" s="40">
        <v>1</v>
      </c>
      <c r="E79" s="2" t="s">
        <v>17</v>
      </c>
      <c r="F79" s="36">
        <v>889</v>
      </c>
      <c r="G79" s="37" t="s">
        <v>9</v>
      </c>
      <c r="H79" s="42">
        <v>46</v>
      </c>
      <c r="I79" s="38" t="s">
        <v>4</v>
      </c>
      <c r="J79" s="33">
        <f>IF(MID(I79,1,2)=("P."),(ROUND(D79*((F79)+(H79/100)),)),IF(MID(I79,1,2)=("%o"),(ROUND(D79*(((F79)+(H79/100))/1000),)),IF(MID(I79,1,2)=("Ea"),(ROUND(D79*((F79)+(H79/100)),)),ROUND(D79*(((F79)+(H79/100))/100),))))</f>
        <v>889</v>
      </c>
      <c r="K79" s="8" t="s">
        <v>11</v>
      </c>
    </row>
    <row r="80" spans="1:11" ht="14.1" customHeight="1">
      <c r="A80" s="15"/>
      <c r="B80" s="20"/>
      <c r="C80" s="12"/>
      <c r="D80" s="178" t="s">
        <v>227</v>
      </c>
      <c r="E80" s="178"/>
      <c r="F80" s="178"/>
      <c r="G80" s="178"/>
      <c r="H80" s="178"/>
      <c r="I80" s="178"/>
      <c r="J80" s="178"/>
      <c r="K80" s="178"/>
    </row>
    <row r="81" spans="1:11" ht="14.1" customHeight="1">
      <c r="A81" s="109">
        <v>5</v>
      </c>
      <c r="B81" s="20" t="s">
        <v>153</v>
      </c>
      <c r="C81" s="15"/>
      <c r="D81" s="40"/>
      <c r="E81" s="2"/>
      <c r="F81" s="36"/>
      <c r="G81" s="37"/>
      <c r="H81" s="42"/>
      <c r="I81" s="38"/>
      <c r="J81" s="116"/>
      <c r="K81" s="110"/>
    </row>
    <row r="82" spans="1:11" ht="14.1" customHeight="1">
      <c r="A82" s="109"/>
      <c r="B82" s="20" t="s">
        <v>154</v>
      </c>
      <c r="C82" s="15"/>
      <c r="D82" s="40"/>
      <c r="E82" s="2"/>
      <c r="F82" s="36"/>
      <c r="G82" s="37"/>
      <c r="H82" s="42"/>
      <c r="I82" s="38"/>
      <c r="J82" s="116"/>
      <c r="K82" s="110"/>
    </row>
    <row r="83" spans="1:11" ht="14.1" customHeight="1">
      <c r="A83" s="109"/>
      <c r="B83" s="20" t="s">
        <v>155</v>
      </c>
      <c r="C83" s="15"/>
      <c r="D83" s="40"/>
      <c r="E83" s="2"/>
      <c r="F83" s="36"/>
      <c r="G83" s="37"/>
      <c r="H83" s="42"/>
      <c r="I83" s="38"/>
      <c r="J83" s="116"/>
      <c r="K83" s="110"/>
    </row>
    <row r="84" spans="1:11" ht="14.1" customHeight="1">
      <c r="A84" s="109"/>
      <c r="B84" s="20" t="s">
        <v>156</v>
      </c>
      <c r="C84" s="15"/>
      <c r="D84" s="40"/>
      <c r="E84" s="2"/>
      <c r="F84" s="36"/>
      <c r="G84" s="37"/>
      <c r="H84" s="42"/>
      <c r="I84" s="38"/>
      <c r="J84" s="116"/>
      <c r="K84" s="110"/>
    </row>
    <row r="85" spans="1:11" ht="14.1" customHeight="1">
      <c r="A85" s="109"/>
      <c r="B85" s="20" t="s">
        <v>157</v>
      </c>
      <c r="C85" s="15"/>
      <c r="D85" s="40"/>
      <c r="E85" s="2"/>
      <c r="F85" s="36"/>
      <c r="G85" s="37"/>
      <c r="H85" s="42"/>
      <c r="I85" s="38"/>
      <c r="J85" s="116"/>
      <c r="K85" s="110"/>
    </row>
    <row r="86" spans="1:11" ht="14.1" customHeight="1">
      <c r="A86" s="109"/>
      <c r="B86" s="20" t="s">
        <v>158</v>
      </c>
      <c r="C86" s="15"/>
      <c r="D86" s="40"/>
      <c r="E86" s="2"/>
      <c r="F86" s="36"/>
      <c r="G86" s="37"/>
      <c r="H86" s="42"/>
      <c r="I86" s="38"/>
      <c r="J86" s="116"/>
      <c r="K86" s="110"/>
    </row>
    <row r="87" spans="1:11" ht="14.1" customHeight="1">
      <c r="A87" s="109"/>
      <c r="B87" s="20" t="s">
        <v>159</v>
      </c>
      <c r="C87" s="15"/>
      <c r="D87" s="40">
        <v>2</v>
      </c>
      <c r="E87" s="2" t="s">
        <v>3</v>
      </c>
      <c r="F87" s="36">
        <v>21989</v>
      </c>
      <c r="G87" s="37" t="s">
        <v>9</v>
      </c>
      <c r="H87" s="42">
        <v>21</v>
      </c>
      <c r="I87" s="38" t="s">
        <v>4</v>
      </c>
      <c r="J87" s="116">
        <f>IF(MID(I87,1,2)=("P."),(ROUND(D87*((F87)+(H87/100)),)),IF(MID(I87,1,2)=("%o"),(ROUND(D87*(((F87)+(H87/100))/1000),)),IF(MID(I87,1,2)=("Ea"),(ROUND(D87*((F87)+(H87/100)),)),ROUND(D87*(((F87)+(H87/100))/100),))))</f>
        <v>43978</v>
      </c>
      <c r="K87" s="110" t="s">
        <v>11</v>
      </c>
    </row>
    <row r="88" spans="1:11" ht="14.1" customHeight="1">
      <c r="A88" s="109"/>
      <c r="B88" s="20"/>
      <c r="C88" s="15"/>
      <c r="D88" s="158" t="s">
        <v>228</v>
      </c>
      <c r="E88" s="157"/>
      <c r="F88" s="157"/>
      <c r="G88" s="157"/>
      <c r="H88" s="157"/>
      <c r="I88" s="157"/>
      <c r="J88" s="157"/>
      <c r="K88" s="157"/>
    </row>
    <row r="89" spans="1:11" ht="14.1" customHeight="1">
      <c r="A89" s="109"/>
      <c r="C89" s="12"/>
      <c r="E89" s="112"/>
      <c r="F89" s="112" t="s">
        <v>113</v>
      </c>
      <c r="G89" s="117"/>
      <c r="H89" s="51"/>
      <c r="I89" s="113"/>
      <c r="J89" s="123">
        <f>SUM(J68:J87)</f>
        <v>53437</v>
      </c>
      <c r="K89" s="8" t="s">
        <v>11</v>
      </c>
    </row>
    <row r="90" spans="1:11" ht="14.1" customHeight="1">
      <c r="A90" s="109"/>
      <c r="B90" s="46"/>
      <c r="C90" s="46"/>
      <c r="D90" s="72"/>
      <c r="E90" s="112"/>
      <c r="F90" s="112" t="s">
        <v>191</v>
      </c>
      <c r="G90" s="117"/>
      <c r="H90" s="51"/>
      <c r="I90" s="113"/>
      <c r="J90" s="55"/>
      <c r="K90" s="8"/>
    </row>
    <row r="91" spans="1:11" ht="14.1" customHeight="1">
      <c r="A91" s="109"/>
      <c r="B91" s="46"/>
      <c r="C91" s="46"/>
      <c r="D91" s="72"/>
      <c r="E91" s="112"/>
      <c r="F91" s="112" t="s">
        <v>113</v>
      </c>
      <c r="G91" s="117"/>
      <c r="H91" s="51"/>
      <c r="I91" s="113"/>
      <c r="J91" s="123"/>
      <c r="K91" s="8"/>
    </row>
    <row r="92" spans="1:11" ht="14.1" customHeight="1">
      <c r="A92" s="109"/>
      <c r="B92" s="136"/>
      <c r="C92" s="46"/>
      <c r="D92" s="121"/>
      <c r="E92" s="112"/>
      <c r="F92" s="49"/>
      <c r="G92" s="117"/>
      <c r="H92" s="51"/>
      <c r="I92" s="113"/>
      <c r="J92" s="52"/>
      <c r="K92" s="53"/>
    </row>
    <row r="93" spans="1:11" ht="14.1" customHeight="1">
      <c r="B93" s="122" t="s">
        <v>121</v>
      </c>
      <c r="C93" s="46"/>
      <c r="D93" s="72"/>
      <c r="E93" s="112"/>
      <c r="F93" s="49"/>
      <c r="G93" s="117"/>
      <c r="H93" s="51"/>
      <c r="I93" s="113"/>
      <c r="J93" s="52"/>
      <c r="K93" s="56"/>
    </row>
    <row r="94" spans="1:11" ht="14.1" customHeight="1">
      <c r="A94" s="109">
        <v>1</v>
      </c>
      <c r="B94" s="46" t="s">
        <v>100</v>
      </c>
      <c r="C94" s="46"/>
      <c r="D94" s="47"/>
      <c r="E94" s="112"/>
      <c r="F94" s="49"/>
      <c r="G94" s="117"/>
      <c r="H94" s="51"/>
      <c r="I94" s="113"/>
      <c r="J94" s="52"/>
      <c r="K94" s="56"/>
    </row>
    <row r="95" spans="1:11" ht="14.25" customHeight="1">
      <c r="A95" s="46"/>
      <c r="B95" s="46" t="s">
        <v>94</v>
      </c>
      <c r="C95" s="46"/>
      <c r="D95" s="47"/>
      <c r="E95" s="112"/>
      <c r="F95" s="49"/>
      <c r="G95" s="117"/>
      <c r="H95" s="51"/>
      <c r="I95" s="113"/>
      <c r="J95" s="52"/>
      <c r="K95" s="56"/>
    </row>
    <row r="96" spans="1:11" ht="14.25" customHeight="1">
      <c r="A96" s="46"/>
      <c r="B96" s="46" t="s">
        <v>95</v>
      </c>
      <c r="C96" s="46"/>
      <c r="D96" s="47"/>
      <c r="E96" s="112"/>
      <c r="F96" s="49"/>
      <c r="G96" s="117"/>
      <c r="H96" s="51"/>
      <c r="I96" s="113"/>
      <c r="J96" s="52"/>
      <c r="K96" s="56"/>
    </row>
    <row r="97" spans="1:11" ht="14.25" customHeight="1">
      <c r="A97" s="46"/>
      <c r="B97" s="46" t="s">
        <v>96</v>
      </c>
      <c r="C97" s="46"/>
      <c r="D97" s="47"/>
      <c r="E97" s="46"/>
      <c r="F97" s="46"/>
      <c r="G97" s="46"/>
      <c r="H97" s="46"/>
      <c r="I97" s="46"/>
      <c r="J97" s="46"/>
      <c r="K97" s="46"/>
    </row>
    <row r="98" spans="1:11" ht="14.25" customHeight="1">
      <c r="A98" s="109"/>
      <c r="B98" s="46" t="s">
        <v>97</v>
      </c>
      <c r="C98" s="46"/>
      <c r="D98" s="46"/>
    </row>
    <row r="99" spans="1:11" ht="14.25" customHeight="1">
      <c r="A99" s="109"/>
      <c r="B99" s="46" t="s">
        <v>160</v>
      </c>
      <c r="C99" s="46"/>
      <c r="D99" s="34">
        <v>120</v>
      </c>
      <c r="E99" s="2" t="s">
        <v>25</v>
      </c>
      <c r="F99" s="36"/>
      <c r="G99" s="37"/>
      <c r="H99" s="42"/>
      <c r="I99" s="38" t="s">
        <v>98</v>
      </c>
      <c r="J99" s="33"/>
      <c r="K99" s="8"/>
    </row>
    <row r="100" spans="1:11" ht="14.25" customHeight="1">
      <c r="A100" s="109"/>
      <c r="B100" s="46" t="s">
        <v>161</v>
      </c>
      <c r="C100" s="46"/>
      <c r="D100" s="34">
        <v>20</v>
      </c>
      <c r="E100" s="2" t="s">
        <v>25</v>
      </c>
      <c r="F100" s="36"/>
      <c r="G100" s="37"/>
      <c r="H100" s="42"/>
      <c r="I100" s="38" t="s">
        <v>98</v>
      </c>
      <c r="J100" s="33"/>
      <c r="K100" s="8"/>
    </row>
    <row r="101" spans="1:11" ht="14.25" customHeight="1">
      <c r="A101" s="109"/>
      <c r="B101" s="46"/>
      <c r="C101" s="46"/>
      <c r="D101" s="34"/>
      <c r="E101" s="2"/>
      <c r="F101" s="36"/>
      <c r="G101" s="37"/>
      <c r="H101" s="42"/>
      <c r="I101" s="38"/>
      <c r="J101" s="33"/>
      <c r="K101" s="8"/>
    </row>
    <row r="102" spans="1:11" ht="14.25" customHeight="1">
      <c r="A102" s="109">
        <v>2</v>
      </c>
      <c r="B102" s="46" t="s">
        <v>162</v>
      </c>
      <c r="C102" s="46"/>
      <c r="D102" s="34">
        <v>1</v>
      </c>
      <c r="E102" s="2" t="s">
        <v>17</v>
      </c>
      <c r="F102" s="36"/>
      <c r="G102" s="37"/>
      <c r="H102" s="42"/>
      <c r="I102" s="38" t="s">
        <v>4</v>
      </c>
      <c r="J102" s="33"/>
      <c r="K102" s="8"/>
    </row>
    <row r="103" spans="1:11" ht="14.25" customHeight="1">
      <c r="A103" s="109"/>
      <c r="B103" s="46"/>
      <c r="C103" s="46"/>
      <c r="D103" s="47"/>
      <c r="E103" s="112"/>
      <c r="F103" s="49"/>
      <c r="G103" s="117"/>
      <c r="H103" s="51"/>
      <c r="I103" s="113"/>
      <c r="J103" s="52"/>
      <c r="K103" s="8"/>
    </row>
    <row r="104" spans="1:11" ht="14.25" customHeight="1">
      <c r="A104" s="109">
        <v>3</v>
      </c>
      <c r="B104" s="46" t="s">
        <v>163</v>
      </c>
      <c r="C104" s="46"/>
      <c r="D104" s="34">
        <v>1</v>
      </c>
      <c r="E104" s="2" t="s">
        <v>17</v>
      </c>
      <c r="F104" s="36"/>
      <c r="G104" s="37"/>
      <c r="H104" s="42"/>
      <c r="I104" s="38" t="s">
        <v>4</v>
      </c>
      <c r="J104" s="33"/>
      <c r="K104" s="8"/>
    </row>
    <row r="105" spans="1:11" ht="14.1" customHeight="1">
      <c r="A105" s="46"/>
      <c r="B105" s="46"/>
      <c r="C105" s="46"/>
      <c r="D105" s="47"/>
      <c r="E105" s="112"/>
      <c r="F105" s="140"/>
      <c r="G105" s="141"/>
      <c r="H105" s="142"/>
      <c r="I105" s="140" t="s">
        <v>164</v>
      </c>
      <c r="J105" s="123"/>
      <c r="K105" s="8"/>
    </row>
    <row r="106" spans="1:11" ht="14.1" customHeight="1">
      <c r="A106" s="46"/>
      <c r="B106" s="46"/>
      <c r="C106" s="46"/>
      <c r="D106" s="47"/>
      <c r="E106" s="112"/>
      <c r="F106" s="49"/>
      <c r="G106" s="117"/>
      <c r="H106" s="51"/>
      <c r="I106" s="113"/>
      <c r="J106" s="52"/>
      <c r="K106" s="8"/>
    </row>
    <row r="107" spans="1:11" ht="14.1" customHeight="1">
      <c r="A107" s="46"/>
      <c r="B107" s="46"/>
      <c r="C107" s="46"/>
      <c r="D107" s="47"/>
      <c r="E107" s="112"/>
      <c r="F107" s="49"/>
      <c r="G107" s="117"/>
      <c r="H107" s="51"/>
      <c r="I107" s="113"/>
      <c r="J107" s="52"/>
      <c r="K107" s="8"/>
    </row>
    <row r="108" spans="1:11" ht="14.1" customHeight="1">
      <c r="A108" s="46"/>
      <c r="B108" s="46"/>
      <c r="C108" s="46"/>
      <c r="D108" s="47"/>
      <c r="E108" s="112"/>
      <c r="F108" s="49"/>
      <c r="G108" s="117"/>
      <c r="H108" s="51"/>
      <c r="I108" s="113"/>
      <c r="J108" s="52"/>
      <c r="K108" s="8"/>
    </row>
    <row r="109" spans="1:11" ht="14.1" customHeight="1">
      <c r="A109" s="46"/>
      <c r="B109" s="46"/>
      <c r="C109" s="46"/>
      <c r="D109" s="47"/>
      <c r="E109" s="112"/>
      <c r="F109" s="49"/>
      <c r="G109" s="117"/>
      <c r="H109" s="51"/>
      <c r="I109" s="113"/>
      <c r="J109" s="52"/>
      <c r="K109" s="8"/>
    </row>
    <row r="110" spans="1:11" ht="15.75" thickBot="1">
      <c r="A110" s="46"/>
      <c r="B110" s="46"/>
      <c r="C110" s="46"/>
      <c r="D110" s="47"/>
      <c r="E110" s="112"/>
      <c r="F110" s="49"/>
      <c r="G110" s="117"/>
      <c r="H110" s="51"/>
      <c r="I110" s="113"/>
      <c r="J110" s="52"/>
      <c r="K110" s="8"/>
    </row>
    <row r="111" spans="1:11" ht="19.5" thickBot="1">
      <c r="A111" s="109"/>
      <c r="B111" s="46"/>
      <c r="C111" s="147" t="s">
        <v>192</v>
      </c>
      <c r="D111" s="148"/>
      <c r="E111" s="2"/>
      <c r="F111" s="36"/>
      <c r="G111" s="37"/>
      <c r="H111" s="42"/>
      <c r="I111" s="38"/>
      <c r="J111" s="33"/>
      <c r="K111" s="8"/>
    </row>
    <row r="112" spans="1:11">
      <c r="A112" s="109"/>
      <c r="B112" s="149" t="s">
        <v>193</v>
      </c>
      <c r="C112" s="48" t="s">
        <v>194</v>
      </c>
      <c r="D112" s="48"/>
      <c r="E112" s="150"/>
      <c r="F112" s="36"/>
      <c r="G112" s="37"/>
      <c r="H112" s="151" t="s">
        <v>195</v>
      </c>
      <c r="I112" s="38"/>
      <c r="J112" s="33"/>
      <c r="K112" s="8"/>
    </row>
    <row r="113" spans="1:11">
      <c r="A113" s="109"/>
      <c r="B113" s="149" t="s">
        <v>196</v>
      </c>
      <c r="C113" s="149" t="s">
        <v>197</v>
      </c>
      <c r="D113" s="40"/>
      <c r="E113" s="150"/>
      <c r="F113" s="36"/>
      <c r="G113" s="37"/>
      <c r="H113" s="151" t="s">
        <v>195</v>
      </c>
      <c r="I113" s="38"/>
      <c r="J113" s="33"/>
      <c r="K113" s="8"/>
    </row>
    <row r="114" spans="1:11">
      <c r="A114" s="109"/>
      <c r="B114" s="149" t="s">
        <v>198</v>
      </c>
      <c r="C114" s="48" t="s">
        <v>199</v>
      </c>
      <c r="D114" s="40"/>
      <c r="E114" s="150"/>
      <c r="F114" s="36"/>
      <c r="G114" s="37"/>
      <c r="H114" s="151" t="s">
        <v>195</v>
      </c>
      <c r="I114" s="38"/>
      <c r="J114" s="33"/>
      <c r="K114" s="8"/>
    </row>
    <row r="115" spans="1:11">
      <c r="A115" s="109"/>
      <c r="B115" s="46" t="s">
        <v>200</v>
      </c>
      <c r="C115" s="149" t="s">
        <v>201</v>
      </c>
      <c r="D115" s="40"/>
      <c r="E115" s="150"/>
      <c r="F115" s="36"/>
      <c r="G115" s="37"/>
      <c r="H115" s="151" t="s">
        <v>195</v>
      </c>
      <c r="I115" s="38"/>
      <c r="J115" s="33"/>
      <c r="K115" s="8"/>
    </row>
    <row r="116" spans="1:11">
      <c r="A116" s="109"/>
      <c r="B116" s="46"/>
      <c r="C116" s="46"/>
      <c r="D116" s="111"/>
      <c r="E116" s="112"/>
      <c r="F116" s="49"/>
      <c r="G116" s="113"/>
      <c r="H116" s="151"/>
      <c r="I116" s="113"/>
      <c r="J116" s="49"/>
      <c r="K116" s="112"/>
    </row>
    <row r="117" spans="1:11">
      <c r="A117" s="109"/>
      <c r="B117" s="46"/>
      <c r="C117" s="46"/>
      <c r="D117" s="146" t="s">
        <v>202</v>
      </c>
      <c r="E117" s="2"/>
      <c r="F117" s="112"/>
      <c r="G117" s="37"/>
      <c r="H117" s="151" t="s">
        <v>195</v>
      </c>
      <c r="I117" s="38"/>
      <c r="J117" s="33"/>
      <c r="K117" s="8"/>
    </row>
    <row r="118" spans="1:11">
      <c r="A118" s="109"/>
      <c r="B118" s="46"/>
      <c r="C118" s="46"/>
      <c r="D118" s="146"/>
      <c r="E118" s="2"/>
      <c r="F118" s="112"/>
      <c r="G118" s="37"/>
      <c r="H118" s="152"/>
      <c r="I118" s="38"/>
      <c r="J118" s="33"/>
      <c r="K118" s="8"/>
    </row>
    <row r="119" spans="1:11">
      <c r="A119" s="109"/>
      <c r="B119" s="149" t="s">
        <v>203</v>
      </c>
      <c r="C119" s="46"/>
      <c r="D119" s="40"/>
      <c r="E119" s="2"/>
      <c r="F119" s="36"/>
      <c r="G119" s="37"/>
      <c r="H119" s="42"/>
      <c r="I119" s="38"/>
      <c r="J119" s="33"/>
      <c r="K119" s="8"/>
    </row>
    <row r="120" spans="1:11">
      <c r="A120" s="109">
        <v>1</v>
      </c>
      <c r="B120" s="136" t="s">
        <v>204</v>
      </c>
      <c r="C120" s="46"/>
      <c r="D120" s="40"/>
      <c r="E120" s="2"/>
      <c r="F120" s="36"/>
      <c r="G120" s="37"/>
      <c r="H120" s="42"/>
      <c r="I120" s="38"/>
      <c r="J120" s="33"/>
      <c r="K120" s="8"/>
    </row>
    <row r="121" spans="1:11">
      <c r="A121" s="109"/>
      <c r="B121" s="136" t="s">
        <v>205</v>
      </c>
      <c r="C121" s="46"/>
      <c r="D121" s="40"/>
      <c r="E121" s="2"/>
      <c r="F121" s="36"/>
      <c r="G121" s="37"/>
      <c r="H121" s="42"/>
      <c r="I121" s="38"/>
      <c r="J121" s="33"/>
      <c r="K121" s="8"/>
    </row>
    <row r="122" spans="1:11">
      <c r="A122" s="109">
        <v>2</v>
      </c>
      <c r="B122" s="136" t="s">
        <v>206</v>
      </c>
      <c r="C122" s="46"/>
      <c r="D122" s="40"/>
      <c r="E122" s="2"/>
      <c r="F122" s="36"/>
      <c r="G122" s="37"/>
      <c r="H122" s="42"/>
      <c r="I122" s="38"/>
      <c r="J122" s="33"/>
      <c r="K122" s="8"/>
    </row>
    <row r="123" spans="1:11">
      <c r="A123" s="109">
        <v>3</v>
      </c>
      <c r="B123" s="136" t="s">
        <v>207</v>
      </c>
      <c r="C123" s="46"/>
      <c r="D123" s="40"/>
      <c r="E123" s="2"/>
      <c r="F123" s="36"/>
      <c r="G123" s="37"/>
      <c r="H123" s="42"/>
      <c r="I123" s="38"/>
      <c r="J123" s="33"/>
      <c r="K123" s="8"/>
    </row>
    <row r="124" spans="1:11">
      <c r="A124" s="109">
        <v>4</v>
      </c>
      <c r="B124" s="136" t="s">
        <v>208</v>
      </c>
      <c r="C124" s="46"/>
      <c r="D124" s="40"/>
      <c r="E124" s="2"/>
      <c r="F124" s="36"/>
      <c r="G124" s="37"/>
      <c r="H124" s="42"/>
      <c r="I124" s="38"/>
      <c r="J124" s="33"/>
      <c r="K124" s="8"/>
    </row>
    <row r="125" spans="1:11">
      <c r="A125" s="109">
        <v>5</v>
      </c>
      <c r="B125" s="136" t="s">
        <v>209</v>
      </c>
      <c r="C125" s="46"/>
      <c r="D125" s="40"/>
      <c r="E125" s="2"/>
      <c r="F125" s="36"/>
      <c r="G125" s="37"/>
      <c r="H125" s="42"/>
      <c r="I125" s="38"/>
      <c r="J125" s="33"/>
      <c r="K125" s="8"/>
    </row>
    <row r="126" spans="1:11">
      <c r="A126" s="109">
        <v>6</v>
      </c>
      <c r="B126" s="136" t="s">
        <v>210</v>
      </c>
      <c r="C126" s="46"/>
      <c r="D126" s="40"/>
      <c r="E126" s="2"/>
      <c r="F126" s="36"/>
      <c r="G126" s="37"/>
      <c r="H126" s="42"/>
      <c r="I126" s="38"/>
      <c r="J126" s="33"/>
      <c r="K126" s="8"/>
    </row>
    <row r="127" spans="1:11">
      <c r="A127" s="109">
        <v>7</v>
      </c>
      <c r="B127" s="136" t="s">
        <v>211</v>
      </c>
      <c r="C127" s="46"/>
      <c r="D127" s="40"/>
      <c r="E127" s="2"/>
      <c r="F127" s="36"/>
      <c r="G127" s="37"/>
      <c r="H127" s="42"/>
      <c r="I127" s="38"/>
      <c r="J127" s="33"/>
      <c r="K127" s="8"/>
    </row>
    <row r="128" spans="1:11">
      <c r="A128" s="109">
        <v>8</v>
      </c>
      <c r="B128" s="136" t="s">
        <v>212</v>
      </c>
      <c r="C128" s="46"/>
      <c r="D128" s="40"/>
      <c r="E128" s="2"/>
      <c r="F128" s="36"/>
      <c r="G128" s="37"/>
      <c r="H128" s="42"/>
      <c r="I128" s="38"/>
      <c r="J128" s="33"/>
      <c r="K128" s="8"/>
    </row>
    <row r="129" spans="1:11">
      <c r="A129" s="109">
        <v>9</v>
      </c>
      <c r="B129" s="136" t="s">
        <v>213</v>
      </c>
      <c r="C129" s="46"/>
      <c r="D129" s="40"/>
      <c r="E129" s="2"/>
      <c r="F129" s="36"/>
      <c r="G129" s="37"/>
      <c r="H129" s="42"/>
      <c r="I129" s="38"/>
      <c r="J129" s="33"/>
      <c r="K129" s="8"/>
    </row>
    <row r="130" spans="1:11">
      <c r="A130" s="109">
        <v>10</v>
      </c>
      <c r="B130" s="136" t="s">
        <v>214</v>
      </c>
      <c r="C130" s="46"/>
      <c r="D130" s="40"/>
      <c r="E130" s="2"/>
      <c r="F130" s="36"/>
      <c r="G130" s="37"/>
      <c r="H130" s="42"/>
      <c r="I130" s="38"/>
      <c r="J130" s="33"/>
      <c r="K130" s="8"/>
    </row>
    <row r="131" spans="1:11">
      <c r="A131" s="109">
        <v>11</v>
      </c>
      <c r="B131" s="136" t="s">
        <v>215</v>
      </c>
      <c r="C131" s="46"/>
      <c r="D131" s="40"/>
      <c r="E131" s="2"/>
      <c r="F131" s="36"/>
      <c r="G131" s="37"/>
      <c r="H131" s="42"/>
      <c r="I131" s="38"/>
      <c r="J131" s="33"/>
      <c r="K131" s="8"/>
    </row>
    <row r="132" spans="1:11">
      <c r="A132" s="109"/>
      <c r="B132" s="153"/>
      <c r="C132" s="46"/>
      <c r="D132" s="40"/>
      <c r="E132" s="2"/>
      <c r="F132" s="36"/>
      <c r="G132" s="37"/>
      <c r="H132" s="42"/>
      <c r="I132" s="38"/>
      <c r="J132" s="33"/>
      <c r="K132" s="8"/>
    </row>
    <row r="133" spans="1:11">
      <c r="A133" s="109"/>
      <c r="B133" s="153"/>
      <c r="C133" s="46"/>
      <c r="D133" s="40"/>
      <c r="E133" s="2"/>
      <c r="F133" s="36"/>
      <c r="G133" s="37"/>
      <c r="H133" s="42"/>
      <c r="I133" s="38"/>
      <c r="J133" s="33"/>
      <c r="K133" s="8"/>
    </row>
    <row r="134" spans="1:11">
      <c r="A134" s="109"/>
      <c r="B134" s="149" t="s">
        <v>216</v>
      </c>
      <c r="C134" s="46"/>
      <c r="D134" s="40"/>
      <c r="E134" s="2"/>
      <c r="F134" s="36"/>
      <c r="G134" s="37"/>
      <c r="H134" s="42"/>
      <c r="I134" s="38"/>
      <c r="J134" s="33"/>
      <c r="K134" s="8"/>
    </row>
    <row r="135" spans="1:11" ht="15.75" customHeight="1">
      <c r="A135" s="109"/>
      <c r="B135" s="20"/>
      <c r="C135" s="12"/>
      <c r="D135" s="40"/>
      <c r="E135" s="2"/>
      <c r="F135" s="36"/>
      <c r="G135" s="37"/>
      <c r="H135" s="42"/>
      <c r="I135" s="38"/>
      <c r="J135" s="116"/>
      <c r="K135" s="8"/>
    </row>
    <row r="136" spans="1:11" ht="15.75" customHeight="1">
      <c r="A136" s="13"/>
      <c r="B136" s="49"/>
      <c r="C136" s="13"/>
      <c r="D136" s="7" t="s">
        <v>0</v>
      </c>
      <c r="E136" s="15"/>
      <c r="F136" s="13"/>
      <c r="G136" s="15"/>
      <c r="H136" s="49"/>
      <c r="I136" s="109" t="s">
        <v>112</v>
      </c>
      <c r="J136" s="154"/>
      <c r="K136" s="8"/>
    </row>
    <row r="137" spans="1:11" ht="15.75" customHeight="1">
      <c r="A137" s="15"/>
      <c r="B137" s="20"/>
      <c r="C137" s="15"/>
      <c r="D137" s="4" t="s">
        <v>217</v>
      </c>
      <c r="E137" s="15"/>
      <c r="F137" s="2" t="s">
        <v>218</v>
      </c>
      <c r="G137" s="57"/>
      <c r="H137" s="13"/>
      <c r="I137" s="113"/>
      <c r="J137" s="49"/>
      <c r="K137" s="8"/>
    </row>
    <row r="138" spans="1:11" ht="15" customHeight="1">
      <c r="A138" s="15"/>
      <c r="B138" s="20"/>
      <c r="C138" s="6" t="s">
        <v>1</v>
      </c>
      <c r="D138" s="111"/>
      <c r="E138" s="15"/>
      <c r="F138" s="13"/>
      <c r="G138" s="15"/>
      <c r="H138" s="24" t="s">
        <v>219</v>
      </c>
      <c r="I138" s="113"/>
      <c r="J138" s="15"/>
      <c r="K138" s="8"/>
    </row>
    <row r="139" spans="1:11" ht="15" customHeight="1">
      <c r="A139" s="109"/>
      <c r="B139" s="46"/>
      <c r="C139" s="46"/>
      <c r="D139" s="47"/>
      <c r="E139" s="112"/>
      <c r="F139" s="49"/>
      <c r="G139" s="117"/>
      <c r="H139" s="51"/>
      <c r="I139" s="113"/>
      <c r="J139" s="52"/>
      <c r="K139" s="8"/>
    </row>
    <row r="140" spans="1:11" ht="15" customHeight="1">
      <c r="A140" s="109"/>
      <c r="B140" s="46"/>
      <c r="C140" s="46"/>
      <c r="D140" s="47"/>
      <c r="E140" s="46"/>
      <c r="F140" s="46"/>
      <c r="G140" s="46"/>
      <c r="H140" s="46"/>
      <c r="I140" s="46"/>
      <c r="J140" s="46"/>
      <c r="K140" s="46"/>
    </row>
    <row r="141" spans="1:11" ht="15" customHeight="1">
      <c r="A141" s="109"/>
      <c r="B141" s="46"/>
      <c r="C141" s="46"/>
      <c r="D141" s="46"/>
    </row>
    <row r="142" spans="1:11">
      <c r="A142" s="1"/>
      <c r="H142" s="1"/>
    </row>
    <row r="143" spans="1:11">
      <c r="A143" s="1"/>
      <c r="H143" s="1"/>
    </row>
    <row r="144" spans="1:11">
      <c r="A144" s="1"/>
      <c r="H144" s="1"/>
    </row>
    <row r="145" spans="1:10">
      <c r="A145" s="1"/>
      <c r="H145" s="1"/>
    </row>
    <row r="146" spans="1:10">
      <c r="A146" s="1"/>
      <c r="H146" s="1"/>
    </row>
    <row r="147" spans="1:10">
      <c r="A147" s="1"/>
      <c r="H147" s="1"/>
    </row>
    <row r="148" spans="1:10">
      <c r="A148" s="15"/>
      <c r="B148" s="98"/>
      <c r="C148" s="12"/>
      <c r="D148" s="34"/>
      <c r="E148" s="35"/>
      <c r="F148" s="12"/>
      <c r="G148" s="12"/>
      <c r="H148" s="42"/>
      <c r="I148" s="7"/>
      <c r="J148" s="27"/>
    </row>
    <row r="149" spans="1:10">
      <c r="A149" s="15"/>
      <c r="B149" s="98"/>
      <c r="C149" s="12"/>
      <c r="D149" s="34"/>
      <c r="E149" s="35"/>
      <c r="F149" s="12"/>
      <c r="G149" s="12"/>
      <c r="H149" s="42"/>
      <c r="I149" s="7"/>
      <c r="J149" s="27"/>
    </row>
    <row r="150" spans="1:10">
      <c r="A150" s="15"/>
      <c r="B150" s="98"/>
      <c r="C150" s="12"/>
      <c r="D150" s="34"/>
      <c r="E150" s="35"/>
      <c r="F150" s="12"/>
      <c r="G150" s="12"/>
      <c r="H150" s="42"/>
      <c r="I150" s="7"/>
      <c r="J150" s="27"/>
    </row>
    <row r="151" spans="1:10">
      <c r="A151" s="15"/>
      <c r="B151" s="98"/>
      <c r="C151" s="12"/>
      <c r="D151" s="34"/>
      <c r="E151" s="35"/>
      <c r="F151" s="12"/>
      <c r="G151" s="12"/>
      <c r="H151" s="42"/>
      <c r="I151" s="7"/>
      <c r="J151" s="27"/>
    </row>
    <row r="152" spans="1:10">
      <c r="A152" s="15"/>
      <c r="B152" s="98"/>
      <c r="C152" s="12"/>
      <c r="D152" s="34"/>
      <c r="E152" s="35"/>
      <c r="F152" s="12"/>
      <c r="G152" s="12"/>
      <c r="H152" s="42"/>
      <c r="I152" s="7"/>
      <c r="J152" s="27"/>
    </row>
    <row r="153" spans="1:10">
      <c r="A153" s="15"/>
      <c r="B153" s="98"/>
      <c r="C153" s="12"/>
      <c r="D153" s="34"/>
      <c r="E153" s="35"/>
      <c r="F153" s="12"/>
      <c r="G153" s="12"/>
      <c r="H153" s="42"/>
      <c r="I153" s="7"/>
      <c r="J153" s="27"/>
    </row>
    <row r="154" spans="1:10">
      <c r="A154" s="15"/>
      <c r="B154" s="98"/>
      <c r="C154" s="12"/>
      <c r="D154" s="34"/>
      <c r="E154" s="35"/>
      <c r="F154" s="12"/>
      <c r="G154" s="12"/>
      <c r="H154" s="42"/>
      <c r="I154" s="7"/>
      <c r="J154" s="27"/>
    </row>
    <row r="155" spans="1:10">
      <c r="A155" s="15"/>
      <c r="B155" s="98"/>
      <c r="C155" s="12"/>
      <c r="D155" s="34"/>
      <c r="E155" s="35"/>
      <c r="F155" s="12"/>
      <c r="G155" s="12"/>
      <c r="H155" s="42"/>
      <c r="I155" s="7"/>
      <c r="J155" s="27"/>
    </row>
    <row r="156" spans="1:10">
      <c r="A156" s="15"/>
      <c r="B156" s="98"/>
      <c r="C156" s="12"/>
      <c r="D156" s="34"/>
      <c r="E156" s="35"/>
      <c r="F156" s="12"/>
      <c r="G156" s="12"/>
      <c r="H156" s="42"/>
      <c r="I156" s="7"/>
      <c r="J156" s="27"/>
    </row>
    <row r="157" spans="1:10">
      <c r="A157" s="15"/>
      <c r="B157" s="98"/>
      <c r="C157" s="12"/>
      <c r="D157" s="34"/>
      <c r="E157" s="35"/>
      <c r="F157" s="12"/>
      <c r="G157" s="12"/>
      <c r="H157" s="42"/>
      <c r="I157" s="7"/>
      <c r="J157" s="27"/>
    </row>
    <row r="158" spans="1:10">
      <c r="A158" s="15"/>
      <c r="B158" s="98"/>
      <c r="C158" s="12"/>
      <c r="D158" s="34"/>
      <c r="E158" s="35"/>
      <c r="F158" s="12"/>
      <c r="G158" s="12"/>
      <c r="H158" s="42"/>
      <c r="I158" s="7"/>
      <c r="J158" s="27"/>
    </row>
    <row r="159" spans="1:10">
      <c r="A159" s="15"/>
      <c r="B159" s="98"/>
      <c r="C159" s="12"/>
      <c r="D159" s="34"/>
      <c r="E159" s="35"/>
      <c r="F159" s="12"/>
      <c r="G159" s="12"/>
      <c r="H159" s="42"/>
      <c r="I159" s="7"/>
      <c r="J159" s="27"/>
    </row>
    <row r="160" spans="1:10">
      <c r="A160" s="15"/>
      <c r="B160" s="98"/>
      <c r="C160" s="12"/>
      <c r="D160" s="34"/>
      <c r="E160" s="35"/>
      <c r="F160" s="12"/>
      <c r="G160" s="12"/>
      <c r="H160" s="42"/>
      <c r="I160" s="7"/>
      <c r="J160" s="27"/>
    </row>
    <row r="161" spans="1:10">
      <c r="A161" s="15"/>
      <c r="B161" s="98"/>
      <c r="C161" s="12"/>
      <c r="D161" s="34"/>
      <c r="E161" s="35"/>
      <c r="F161" s="12"/>
      <c r="G161" s="12"/>
      <c r="H161" s="42"/>
      <c r="I161" s="7"/>
      <c r="J161" s="27"/>
    </row>
    <row r="162" spans="1:10">
      <c r="A162" s="15"/>
      <c r="B162" s="98"/>
      <c r="C162" s="12"/>
      <c r="D162" s="34"/>
      <c r="E162" s="35"/>
      <c r="F162" s="12"/>
      <c r="G162" s="12"/>
      <c r="H162" s="42"/>
      <c r="I162" s="7"/>
      <c r="J162" s="27"/>
    </row>
    <row r="163" spans="1:10">
      <c r="A163" s="15"/>
      <c r="B163" s="98"/>
      <c r="C163" s="12"/>
      <c r="D163" s="34"/>
      <c r="E163" s="35"/>
      <c r="F163" s="12"/>
      <c r="G163" s="12"/>
      <c r="H163" s="42"/>
      <c r="I163" s="7"/>
      <c r="J163" s="27"/>
    </row>
    <row r="164" spans="1:10">
      <c r="A164" s="15"/>
      <c r="B164" s="98"/>
      <c r="C164" s="12"/>
      <c r="D164" s="34"/>
      <c r="E164" s="35"/>
      <c r="F164" s="12"/>
      <c r="G164" s="12"/>
      <c r="H164" s="42"/>
      <c r="I164" s="7"/>
      <c r="J164" s="27"/>
    </row>
    <row r="165" spans="1:10">
      <c r="A165" s="15"/>
      <c r="B165" s="98"/>
      <c r="C165" s="12"/>
      <c r="D165" s="34"/>
      <c r="E165" s="35"/>
      <c r="F165" s="12"/>
      <c r="G165" s="12"/>
      <c r="H165" s="42"/>
      <c r="I165" s="7"/>
      <c r="J165" s="27"/>
    </row>
    <row r="166" spans="1:10">
      <c r="A166" s="15"/>
      <c r="B166" s="98"/>
      <c r="C166" s="12"/>
      <c r="D166" s="34"/>
      <c r="E166" s="35"/>
      <c r="F166" s="36"/>
      <c r="G166" s="37"/>
      <c r="H166" s="42"/>
      <c r="I166" s="38"/>
      <c r="J166" s="33"/>
    </row>
    <row r="167" spans="1:10">
      <c r="A167" s="1"/>
      <c r="B167" s="98"/>
      <c r="C167" s="12"/>
      <c r="D167" s="34"/>
      <c r="H167" s="1"/>
    </row>
    <row r="168" spans="1:10">
      <c r="A168" s="1"/>
      <c r="H168" s="1"/>
    </row>
    <row r="169" spans="1:10">
      <c r="A169" s="1"/>
      <c r="H169" s="1"/>
    </row>
    <row r="170" spans="1:10">
      <c r="A170" s="1"/>
      <c r="H170" s="1"/>
    </row>
    <row r="171" spans="1:10">
      <c r="A171" s="1"/>
      <c r="H171" s="1"/>
    </row>
    <row r="172" spans="1:10">
      <c r="A172" s="1"/>
      <c r="H172" s="1"/>
    </row>
    <row r="173" spans="1:10">
      <c r="A173" s="1"/>
      <c r="H173" s="1"/>
    </row>
    <row r="174" spans="1:10">
      <c r="A174" s="1"/>
      <c r="H174" s="1"/>
    </row>
    <row r="175" spans="1:10">
      <c r="A175" s="1"/>
      <c r="H175" s="1"/>
    </row>
    <row r="176" spans="1:10">
      <c r="A176" s="1"/>
      <c r="H176" s="1"/>
    </row>
    <row r="177" spans="1:8">
      <c r="A177" s="1"/>
      <c r="H177" s="1"/>
    </row>
    <row r="178" spans="1:8">
      <c r="A178" s="1"/>
      <c r="H178" s="1"/>
    </row>
    <row r="179" spans="1:8">
      <c r="A179" s="1"/>
      <c r="H179" s="1"/>
    </row>
    <row r="180" spans="1:8">
      <c r="A180" s="1"/>
      <c r="H180" s="1"/>
    </row>
    <row r="181" spans="1:8">
      <c r="A181" s="1"/>
      <c r="H181" s="1"/>
    </row>
    <row r="182" spans="1:8">
      <c r="A182" s="1"/>
      <c r="H182" s="1"/>
    </row>
    <row r="183" spans="1:8">
      <c r="A183" s="1"/>
      <c r="H183" s="1"/>
    </row>
    <row r="184" spans="1:8">
      <c r="A184" s="1"/>
      <c r="H184" s="1"/>
    </row>
    <row r="185" spans="1:8">
      <c r="A185" s="1"/>
      <c r="H185" s="1"/>
    </row>
    <row r="186" spans="1:8">
      <c r="A186" s="1"/>
      <c r="H186" s="1"/>
    </row>
    <row r="187" spans="1:8">
      <c r="A187" s="1"/>
      <c r="H187" s="1"/>
    </row>
    <row r="188" spans="1:8">
      <c r="A188" s="1"/>
      <c r="H188" s="1"/>
    </row>
    <row r="189" spans="1:8">
      <c r="A189" s="1"/>
      <c r="H189" s="1"/>
    </row>
    <row r="190" spans="1:8">
      <c r="A190" s="1"/>
      <c r="H190" s="1"/>
    </row>
    <row r="191" spans="1:8">
      <c r="A191" s="1"/>
      <c r="H191" s="1"/>
    </row>
    <row r="192" spans="1:8">
      <c r="A192" s="1"/>
      <c r="H192" s="1"/>
    </row>
    <row r="193" spans="1:8">
      <c r="A193" s="1"/>
      <c r="H193" s="1"/>
    </row>
    <row r="194" spans="1:8">
      <c r="A194" s="1"/>
      <c r="H194" s="1"/>
    </row>
    <row r="195" spans="1:8">
      <c r="A195" s="1"/>
      <c r="H195" s="1"/>
    </row>
    <row r="196" spans="1:8">
      <c r="A196" s="1"/>
      <c r="H196" s="1"/>
    </row>
    <row r="197" spans="1:8">
      <c r="A197" s="1"/>
      <c r="H197" s="1"/>
    </row>
    <row r="198" spans="1:8">
      <c r="A198" s="1"/>
      <c r="H198" s="1"/>
    </row>
    <row r="199" spans="1:8">
      <c r="A199" s="1"/>
      <c r="H199" s="1"/>
    </row>
    <row r="200" spans="1:8">
      <c r="A200" s="1"/>
      <c r="H200" s="1"/>
    </row>
    <row r="201" spans="1:8">
      <c r="A201" s="1"/>
      <c r="H201" s="1"/>
    </row>
    <row r="202" spans="1:8">
      <c r="A202" s="1"/>
      <c r="H202" s="1"/>
    </row>
    <row r="203" spans="1:8">
      <c r="A203" s="1"/>
      <c r="H203" s="1"/>
    </row>
    <row r="204" spans="1:8">
      <c r="A204" s="1"/>
      <c r="H204" s="1"/>
    </row>
    <row r="205" spans="1:8">
      <c r="A205" s="1"/>
      <c r="H205" s="1"/>
    </row>
    <row r="206" spans="1:8">
      <c r="A206" s="1"/>
      <c r="H206" s="1"/>
    </row>
    <row r="207" spans="1:8">
      <c r="A207" s="1"/>
      <c r="H207" s="1"/>
    </row>
    <row r="208" spans="1:8">
      <c r="A208" s="1"/>
      <c r="H208" s="1"/>
    </row>
    <row r="209" spans="1:8">
      <c r="A209" s="1"/>
      <c r="H209" s="1"/>
    </row>
    <row r="210" spans="1:8">
      <c r="A210" s="1"/>
      <c r="H210" s="1"/>
    </row>
    <row r="211" spans="1:8">
      <c r="A211" s="1"/>
      <c r="H211" s="1"/>
    </row>
    <row r="212" spans="1:8">
      <c r="A212" s="1"/>
      <c r="H212" s="1"/>
    </row>
    <row r="213" spans="1:8">
      <c r="A213" s="1"/>
      <c r="H213" s="1"/>
    </row>
    <row r="214" spans="1:8">
      <c r="A214" s="1"/>
      <c r="H214" s="1"/>
    </row>
    <row r="215" spans="1:8">
      <c r="A215" s="1"/>
      <c r="H215" s="1"/>
    </row>
    <row r="216" spans="1:8">
      <c r="A216" s="1"/>
      <c r="H216" s="1"/>
    </row>
    <row r="217" spans="1:8">
      <c r="A217" s="1"/>
      <c r="H217" s="1"/>
    </row>
    <row r="218" spans="1:8">
      <c r="A218" s="1"/>
      <c r="H218" s="1"/>
    </row>
    <row r="219" spans="1:8">
      <c r="A219" s="1"/>
      <c r="H219" s="1"/>
    </row>
    <row r="220" spans="1:8">
      <c r="A220" s="1"/>
      <c r="H220" s="1"/>
    </row>
    <row r="221" spans="1:8">
      <c r="A221" s="1"/>
      <c r="H221" s="1"/>
    </row>
    <row r="222" spans="1:8">
      <c r="A222" s="1"/>
      <c r="H222" s="1"/>
    </row>
    <row r="223" spans="1:8">
      <c r="A223" s="1"/>
      <c r="H223" s="1"/>
    </row>
    <row r="224" spans="1:8">
      <c r="A224" s="1"/>
      <c r="H224" s="1"/>
    </row>
    <row r="225" spans="1:8">
      <c r="A225" s="1"/>
      <c r="H225" s="1"/>
    </row>
    <row r="226" spans="1:8">
      <c r="A226" s="1"/>
      <c r="H226" s="1"/>
    </row>
    <row r="227" spans="1:8">
      <c r="A227" s="1"/>
      <c r="H227" s="1"/>
    </row>
    <row r="228" spans="1:8">
      <c r="A228" s="1"/>
      <c r="H228" s="1"/>
    </row>
    <row r="229" spans="1:8">
      <c r="A229" s="1"/>
      <c r="H229" s="1"/>
    </row>
    <row r="230" spans="1:8">
      <c r="A230" s="1"/>
      <c r="H230" s="1"/>
    </row>
    <row r="231" spans="1:8">
      <c r="A231" s="1"/>
      <c r="H231" s="1"/>
    </row>
    <row r="232" spans="1:8">
      <c r="A232" s="1"/>
      <c r="H232" s="1"/>
    </row>
    <row r="233" spans="1:8">
      <c r="A233" s="1"/>
      <c r="H233" s="1"/>
    </row>
    <row r="234" spans="1:8">
      <c r="A234" s="1"/>
      <c r="H234" s="1"/>
    </row>
    <row r="235" spans="1:8">
      <c r="A235" s="1"/>
      <c r="H235" s="1"/>
    </row>
    <row r="236" spans="1:8">
      <c r="A236" s="1"/>
      <c r="H236" s="1"/>
    </row>
    <row r="237" spans="1:8">
      <c r="A237" s="1"/>
      <c r="H237" s="1"/>
    </row>
    <row r="238" spans="1:8">
      <c r="A238" s="1"/>
      <c r="H238" s="1"/>
    </row>
    <row r="239" spans="1:8">
      <c r="A239" s="1"/>
      <c r="H239" s="1"/>
    </row>
    <row r="240" spans="1:8">
      <c r="A240" s="1"/>
      <c r="H240" s="1"/>
    </row>
    <row r="241" spans="1:8">
      <c r="A241" s="1"/>
      <c r="H241" s="1"/>
    </row>
    <row r="242" spans="1:8">
      <c r="A242" s="1"/>
      <c r="H242" s="1"/>
    </row>
    <row r="243" spans="1:8">
      <c r="A243" s="1"/>
      <c r="H243" s="1"/>
    </row>
    <row r="244" spans="1:8">
      <c r="A244" s="1"/>
      <c r="H244" s="1"/>
    </row>
    <row r="245" spans="1:8">
      <c r="A245" s="1"/>
      <c r="H245" s="1"/>
    </row>
    <row r="246" spans="1:8">
      <c r="A246" s="1"/>
      <c r="H246" s="1"/>
    </row>
    <row r="247" spans="1:8">
      <c r="A247" s="1"/>
      <c r="H247" s="1"/>
    </row>
    <row r="248" spans="1:8">
      <c r="A248" s="1"/>
      <c r="H248" s="1"/>
    </row>
    <row r="249" spans="1:8">
      <c r="A249" s="1"/>
      <c r="H249" s="1"/>
    </row>
    <row r="250" spans="1:8">
      <c r="A250" s="1"/>
      <c r="H250" s="1"/>
    </row>
    <row r="251" spans="1:8">
      <c r="A251" s="1"/>
      <c r="H251" s="1"/>
    </row>
    <row r="252" spans="1:8">
      <c r="A252" s="1"/>
      <c r="H252" s="1"/>
    </row>
    <row r="253" spans="1:8">
      <c r="A253" s="1"/>
      <c r="H253" s="1"/>
    </row>
    <row r="254" spans="1:8">
      <c r="A254" s="1"/>
      <c r="H254" s="1"/>
    </row>
    <row r="255" spans="1:8">
      <c r="A255" s="1"/>
      <c r="H255" s="1"/>
    </row>
    <row r="256" spans="1:8">
      <c r="A256" s="1"/>
      <c r="H256" s="1"/>
    </row>
    <row r="257" spans="1:8">
      <c r="A257" s="1"/>
      <c r="H257" s="1"/>
    </row>
    <row r="258" spans="1:8">
      <c r="A258" s="1"/>
      <c r="H258" s="1"/>
    </row>
    <row r="259" spans="1:8">
      <c r="A259" s="1"/>
      <c r="H259" s="1"/>
    </row>
    <row r="260" spans="1:8">
      <c r="A260" s="1"/>
      <c r="H260" s="1"/>
    </row>
    <row r="261" spans="1:8">
      <c r="A261" s="1"/>
      <c r="H261" s="1"/>
    </row>
    <row r="262" spans="1:8">
      <c r="A262" s="1"/>
      <c r="H262" s="1"/>
    </row>
    <row r="263" spans="1:8">
      <c r="A263" s="1"/>
      <c r="H263" s="1"/>
    </row>
    <row r="264" spans="1:8">
      <c r="A264" s="1"/>
      <c r="H264" s="1"/>
    </row>
    <row r="265" spans="1:8">
      <c r="A265" s="1"/>
      <c r="H265" s="1"/>
    </row>
    <row r="266" spans="1:8">
      <c r="A266" s="1"/>
      <c r="H266" s="1"/>
    </row>
    <row r="267" spans="1:8">
      <c r="A267" s="1"/>
      <c r="H267" s="1"/>
    </row>
    <row r="268" spans="1:8">
      <c r="A268" s="1"/>
      <c r="H268" s="1"/>
    </row>
    <row r="269" spans="1:8">
      <c r="A269" s="1"/>
      <c r="H269" s="1"/>
    </row>
    <row r="270" spans="1:8">
      <c r="A270" s="1"/>
      <c r="H270" s="1"/>
    </row>
    <row r="271" spans="1:8">
      <c r="A271" s="1"/>
      <c r="H271" s="1"/>
    </row>
    <row r="272" spans="1:8">
      <c r="A272" s="1"/>
      <c r="H272" s="1"/>
    </row>
    <row r="273" spans="1:8">
      <c r="A273" s="1"/>
      <c r="H273" s="1"/>
    </row>
    <row r="274" spans="1:8">
      <c r="A274" s="1"/>
      <c r="H274" s="1"/>
    </row>
    <row r="275" spans="1:8">
      <c r="A275" s="1"/>
      <c r="H275" s="1"/>
    </row>
    <row r="276" spans="1:8">
      <c r="A276" s="1"/>
      <c r="H276" s="1"/>
    </row>
    <row r="277" spans="1:8">
      <c r="A277" s="1"/>
      <c r="H277" s="1"/>
    </row>
    <row r="278" spans="1:8">
      <c r="A278" s="1"/>
      <c r="H278" s="1"/>
    </row>
    <row r="279" spans="1:8">
      <c r="A279" s="1"/>
      <c r="H279" s="1"/>
    </row>
    <row r="280" spans="1:8">
      <c r="A280" s="1"/>
      <c r="H280" s="1"/>
    </row>
    <row r="281" spans="1:8">
      <c r="A281" s="1"/>
      <c r="H281" s="1"/>
    </row>
    <row r="282" spans="1:8">
      <c r="A282" s="1"/>
      <c r="H282" s="1"/>
    </row>
    <row r="283" spans="1:8">
      <c r="A283" s="1"/>
      <c r="H283" s="1"/>
    </row>
    <row r="284" spans="1:8">
      <c r="A284" s="1"/>
      <c r="H284" s="1"/>
    </row>
    <row r="285" spans="1:8">
      <c r="A285" s="1"/>
      <c r="H285" s="1"/>
    </row>
    <row r="286" spans="1:8">
      <c r="A286" s="1"/>
      <c r="H286" s="1"/>
    </row>
    <row r="287" spans="1:8">
      <c r="A287" s="1"/>
      <c r="H287" s="1"/>
    </row>
    <row r="288" spans="1:8">
      <c r="A288" s="1"/>
      <c r="H288" s="1"/>
    </row>
    <row r="289" spans="1:8">
      <c r="A289" s="1"/>
      <c r="H289" s="1"/>
    </row>
    <row r="290" spans="1:8">
      <c r="A290" s="1"/>
      <c r="H290" s="1"/>
    </row>
    <row r="291" spans="1:8">
      <c r="A291" s="1"/>
      <c r="H291" s="1"/>
    </row>
    <row r="292" spans="1:8">
      <c r="A292" s="1"/>
      <c r="H292" s="1"/>
    </row>
    <row r="293" spans="1:8">
      <c r="A293" s="1"/>
      <c r="H293" s="1"/>
    </row>
    <row r="294" spans="1:8">
      <c r="A294" s="1"/>
      <c r="H294" s="1"/>
    </row>
    <row r="295" spans="1:8">
      <c r="A295" s="1"/>
      <c r="H295" s="1"/>
    </row>
    <row r="296" spans="1:8">
      <c r="A296" s="1"/>
      <c r="H296" s="1"/>
    </row>
    <row r="297" spans="1:8">
      <c r="A297" s="1"/>
      <c r="H297" s="1"/>
    </row>
    <row r="298" spans="1:8">
      <c r="A298" s="1"/>
      <c r="H298" s="1"/>
    </row>
    <row r="299" spans="1:8">
      <c r="A299" s="1"/>
      <c r="H299" s="1"/>
    </row>
    <row r="300" spans="1:8">
      <c r="A300" s="1"/>
      <c r="H300" s="1"/>
    </row>
    <row r="301" spans="1:8">
      <c r="A301" s="1"/>
      <c r="H301" s="1"/>
    </row>
    <row r="302" spans="1:8">
      <c r="A302" s="1"/>
      <c r="H302" s="1"/>
    </row>
    <row r="303" spans="1:8">
      <c r="A303" s="1"/>
      <c r="H303" s="1"/>
    </row>
    <row r="304" spans="1:8">
      <c r="A304" s="1"/>
      <c r="H304" s="1"/>
    </row>
    <row r="305" spans="1:8">
      <c r="A305" s="1"/>
      <c r="H305" s="1"/>
    </row>
    <row r="306" spans="1:8">
      <c r="A306" s="1"/>
      <c r="H306" s="1"/>
    </row>
    <row r="307" spans="1:8">
      <c r="A307" s="1"/>
      <c r="H307" s="1"/>
    </row>
    <row r="308" spans="1:8">
      <c r="A308" s="1"/>
      <c r="H308" s="1"/>
    </row>
    <row r="309" spans="1:8">
      <c r="A309" s="1"/>
      <c r="H309" s="1"/>
    </row>
    <row r="310" spans="1:8">
      <c r="A310" s="1"/>
      <c r="H310" s="1"/>
    </row>
    <row r="311" spans="1:8">
      <c r="A311" s="1"/>
      <c r="H311" s="1"/>
    </row>
    <row r="312" spans="1:8">
      <c r="A312" s="1"/>
      <c r="H312" s="1"/>
    </row>
    <row r="313" spans="1:8">
      <c r="A313" s="1"/>
      <c r="H313" s="1"/>
    </row>
    <row r="314" spans="1:8">
      <c r="A314" s="1"/>
      <c r="H314" s="1"/>
    </row>
    <row r="315" spans="1:8">
      <c r="A315" s="1"/>
      <c r="H315" s="1"/>
    </row>
    <row r="316" spans="1:8">
      <c r="A316" s="1"/>
      <c r="H316" s="1"/>
    </row>
    <row r="317" spans="1:8">
      <c r="A317" s="1"/>
      <c r="H317" s="1"/>
    </row>
    <row r="318" spans="1:8">
      <c r="A318" s="1"/>
      <c r="H318" s="1"/>
    </row>
    <row r="319" spans="1:8">
      <c r="A319" s="1"/>
      <c r="H319" s="1"/>
    </row>
    <row r="320" spans="1:8">
      <c r="A320" s="1"/>
      <c r="H320" s="1"/>
    </row>
    <row r="321" spans="1:8">
      <c r="A321" s="1"/>
      <c r="H321" s="1"/>
    </row>
    <row r="322" spans="1:8">
      <c r="A322" s="1"/>
      <c r="H322" s="1"/>
    </row>
    <row r="323" spans="1:8">
      <c r="A323" s="1"/>
      <c r="H323" s="1"/>
    </row>
    <row r="324" spans="1:8">
      <c r="A324" s="1"/>
      <c r="H324" s="1"/>
    </row>
    <row r="325" spans="1:8">
      <c r="A325" s="1"/>
      <c r="H325" s="1"/>
    </row>
    <row r="326" spans="1:8">
      <c r="A326" s="1"/>
      <c r="H326" s="1"/>
    </row>
    <row r="327" spans="1:8">
      <c r="A327" s="1"/>
      <c r="H327" s="1"/>
    </row>
    <row r="328" spans="1:8">
      <c r="A328" s="1"/>
      <c r="H328" s="1"/>
    </row>
    <row r="329" spans="1:8">
      <c r="A329" s="1"/>
      <c r="H329" s="1"/>
    </row>
    <row r="330" spans="1:8">
      <c r="A330" s="1"/>
      <c r="H330" s="1"/>
    </row>
    <row r="331" spans="1:8">
      <c r="A331" s="1"/>
      <c r="H331" s="1"/>
    </row>
    <row r="332" spans="1:8">
      <c r="A332" s="1"/>
      <c r="H332" s="1"/>
    </row>
    <row r="333" spans="1:8">
      <c r="A333" s="1"/>
      <c r="H333" s="1"/>
    </row>
    <row r="334" spans="1:8">
      <c r="A334" s="1"/>
      <c r="H334" s="1"/>
    </row>
    <row r="335" spans="1:8">
      <c r="A335" s="1"/>
      <c r="H335" s="1"/>
    </row>
    <row r="336" spans="1:8">
      <c r="A336" s="1"/>
      <c r="H336" s="1"/>
    </row>
    <row r="337" spans="1:8">
      <c r="A337" s="1"/>
      <c r="H337" s="1"/>
    </row>
    <row r="338" spans="1:8">
      <c r="A338" s="1"/>
      <c r="H338" s="1"/>
    </row>
    <row r="339" spans="1:8">
      <c r="A339" s="1"/>
      <c r="H339" s="1"/>
    </row>
    <row r="340" spans="1:8">
      <c r="A340" s="1"/>
      <c r="H340" s="1"/>
    </row>
    <row r="341" spans="1:8">
      <c r="A341" s="1"/>
      <c r="H341" s="1"/>
    </row>
    <row r="342" spans="1:8">
      <c r="A342" s="1"/>
      <c r="H342" s="1"/>
    </row>
    <row r="343" spans="1:8">
      <c r="A343" s="1"/>
      <c r="H343" s="1"/>
    </row>
    <row r="344" spans="1:8">
      <c r="A344" s="1"/>
      <c r="H344" s="1"/>
    </row>
    <row r="345" spans="1:8">
      <c r="A345" s="1"/>
      <c r="H345" s="1"/>
    </row>
    <row r="346" spans="1:8">
      <c r="A346" s="1"/>
      <c r="H346" s="1"/>
    </row>
    <row r="347" spans="1:8">
      <c r="A347" s="1"/>
      <c r="H347" s="1"/>
    </row>
    <row r="348" spans="1:8">
      <c r="A348" s="1"/>
      <c r="H348" s="1"/>
    </row>
    <row r="349" spans="1:8">
      <c r="A349" s="1"/>
      <c r="H349" s="1"/>
    </row>
    <row r="350" spans="1:8">
      <c r="A350" s="1"/>
      <c r="H350" s="1"/>
    </row>
    <row r="351" spans="1:8">
      <c r="A351" s="1"/>
      <c r="H351" s="1"/>
    </row>
    <row r="352" spans="1:8">
      <c r="A352" s="1"/>
      <c r="H352" s="1"/>
    </row>
    <row r="353" spans="1:8">
      <c r="A353" s="1"/>
      <c r="H353" s="1"/>
    </row>
    <row r="354" spans="1:8">
      <c r="A354" s="1"/>
      <c r="H354" s="1"/>
    </row>
    <row r="355" spans="1:8">
      <c r="A355" s="1"/>
      <c r="H355" s="1"/>
    </row>
    <row r="356" spans="1:8">
      <c r="A356" s="1"/>
      <c r="H356" s="1"/>
    </row>
    <row r="357" spans="1:8">
      <c r="A357" s="1"/>
      <c r="H357" s="1"/>
    </row>
    <row r="358" spans="1:8">
      <c r="A358" s="1"/>
      <c r="H358" s="1"/>
    </row>
    <row r="359" spans="1:8">
      <c r="A359" s="1"/>
      <c r="H359" s="1"/>
    </row>
    <row r="360" spans="1:8">
      <c r="A360" s="1"/>
      <c r="H360" s="1"/>
    </row>
    <row r="361" spans="1:8">
      <c r="A361" s="1"/>
      <c r="H361" s="1"/>
    </row>
    <row r="362" spans="1:8">
      <c r="A362" s="1"/>
      <c r="H362" s="1"/>
    </row>
    <row r="363" spans="1:8">
      <c r="A363" s="1"/>
      <c r="H363" s="1"/>
    </row>
    <row r="364" spans="1:8">
      <c r="A364" s="1"/>
      <c r="H364" s="1"/>
    </row>
    <row r="365" spans="1:8">
      <c r="A365" s="1"/>
      <c r="H365" s="1"/>
    </row>
    <row r="366" spans="1:8">
      <c r="A366" s="1"/>
      <c r="H366" s="1"/>
    </row>
    <row r="367" spans="1:8">
      <c r="A367" s="1"/>
      <c r="H367" s="1"/>
    </row>
    <row r="368" spans="1:8">
      <c r="A368" s="1"/>
      <c r="H368" s="1"/>
    </row>
    <row r="369" spans="1:8">
      <c r="A369" s="1"/>
      <c r="H369" s="1"/>
    </row>
    <row r="370" spans="1:8">
      <c r="A370" s="1"/>
      <c r="H370" s="1"/>
    </row>
    <row r="371" spans="1:8">
      <c r="A371" s="1"/>
      <c r="H371" s="1"/>
    </row>
    <row r="372" spans="1:8">
      <c r="A372" s="1"/>
      <c r="H372" s="1"/>
    </row>
    <row r="373" spans="1:8">
      <c r="A373" s="1"/>
      <c r="H373" s="1"/>
    </row>
    <row r="374" spans="1:8">
      <c r="A374" s="1"/>
      <c r="H374" s="1"/>
    </row>
    <row r="375" spans="1:8">
      <c r="A375" s="1"/>
      <c r="H375" s="1"/>
    </row>
    <row r="376" spans="1:8">
      <c r="A376" s="1"/>
      <c r="H376" s="1"/>
    </row>
    <row r="377" spans="1:8">
      <c r="A377" s="1"/>
      <c r="H377" s="1"/>
    </row>
    <row r="378" spans="1:8">
      <c r="A378" s="1"/>
      <c r="H378" s="1"/>
    </row>
    <row r="379" spans="1:8">
      <c r="A379" s="1"/>
      <c r="H379" s="1"/>
    </row>
    <row r="380" spans="1:8">
      <c r="A380" s="1"/>
      <c r="H380" s="1"/>
    </row>
    <row r="381" spans="1:8">
      <c r="A381" s="1"/>
      <c r="H381" s="1"/>
    </row>
    <row r="382" spans="1:8">
      <c r="A382" s="1"/>
      <c r="H382" s="1"/>
    </row>
    <row r="383" spans="1:8">
      <c r="A383" s="1"/>
      <c r="H383" s="1"/>
    </row>
    <row r="384" spans="1:8">
      <c r="A384" s="1"/>
      <c r="H384" s="1"/>
    </row>
    <row r="385" spans="1:8">
      <c r="A385" s="1"/>
      <c r="H385" s="1"/>
    </row>
    <row r="386" spans="1:8">
      <c r="A386" s="1"/>
      <c r="H386" s="1"/>
    </row>
    <row r="387" spans="1:8">
      <c r="A387" s="1"/>
      <c r="H387" s="1"/>
    </row>
    <row r="388" spans="1:8">
      <c r="A388" s="1"/>
      <c r="H388" s="1"/>
    </row>
    <row r="389" spans="1:8">
      <c r="A389" s="1"/>
      <c r="H389" s="1"/>
    </row>
    <row r="390" spans="1:8">
      <c r="A390" s="1"/>
      <c r="H390" s="1"/>
    </row>
    <row r="391" spans="1:8">
      <c r="A391" s="1"/>
      <c r="H391" s="1"/>
    </row>
    <row r="392" spans="1:8">
      <c r="A392" s="1"/>
      <c r="H392" s="1"/>
    </row>
    <row r="393" spans="1:8">
      <c r="A393" s="1"/>
      <c r="H393" s="1"/>
    </row>
    <row r="394" spans="1:8">
      <c r="A394" s="1"/>
      <c r="H394" s="1"/>
    </row>
    <row r="395" spans="1:8">
      <c r="A395" s="1"/>
      <c r="H395" s="1"/>
    </row>
    <row r="396" spans="1:8">
      <c r="A396" s="1"/>
      <c r="H396" s="1"/>
    </row>
    <row r="397" spans="1:8">
      <c r="A397" s="1"/>
      <c r="H397" s="1"/>
    </row>
    <row r="398" spans="1:8">
      <c r="A398" s="1"/>
      <c r="H398" s="1"/>
    </row>
    <row r="399" spans="1:8">
      <c r="A399" s="1"/>
      <c r="H399" s="1"/>
    </row>
    <row r="400" spans="1:8">
      <c r="A400" s="1"/>
      <c r="H400" s="1"/>
    </row>
    <row r="401" spans="1:8">
      <c r="A401" s="1"/>
      <c r="H401" s="1"/>
    </row>
    <row r="402" spans="1:8">
      <c r="A402" s="1"/>
      <c r="H402" s="1"/>
    </row>
    <row r="403" spans="1:8">
      <c r="A403" s="1"/>
      <c r="H403" s="1"/>
    </row>
    <row r="404" spans="1:8">
      <c r="A404" s="1"/>
      <c r="H404" s="1"/>
    </row>
  </sheetData>
  <mergeCells count="7">
    <mergeCell ref="D73:K73"/>
    <mergeCell ref="D76:K76"/>
    <mergeCell ref="D80:K80"/>
    <mergeCell ref="C1:K2"/>
    <mergeCell ref="D11:K11"/>
    <mergeCell ref="D17:K17"/>
    <mergeCell ref="D29:K29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IU124"/>
  <sheetViews>
    <sheetView view="pageBreakPreview" zoomScale="115" zoomScaleSheetLayoutView="115" workbookViewId="0">
      <selection activeCell="C1" sqref="C1:K2"/>
    </sheetView>
  </sheetViews>
  <sheetFormatPr defaultColWidth="17.85546875" defaultRowHeight="15"/>
  <cols>
    <col min="1" max="1" width="4.85546875" style="5" customWidth="1"/>
    <col min="2" max="2" width="23" style="21" customWidth="1"/>
    <col min="3" max="3" width="7.85546875" style="21" customWidth="1"/>
    <col min="4" max="4" width="8.42578125" style="21" customWidth="1"/>
    <col min="5" max="5" width="6.5703125" style="21" customWidth="1"/>
    <col min="6" max="6" width="9.85546875" style="21" customWidth="1"/>
    <col min="7" max="7" width="7" style="21" customWidth="1"/>
    <col min="8" max="8" width="1.28515625" style="21" customWidth="1"/>
    <col min="9" max="9" width="8.7109375" style="4" customWidth="1"/>
    <col min="10" max="10" width="10.5703125" style="22" customWidth="1"/>
    <col min="11" max="11" width="4.85546875" style="25" customWidth="1"/>
    <col min="12" max="250" width="9.140625" style="21" customWidth="1"/>
    <col min="251" max="251" width="5.7109375" style="21" customWidth="1"/>
    <col min="252" max="255" width="9.140625" style="21" hidden="1" customWidth="1"/>
    <col min="256" max="16384" width="17.85546875" style="21"/>
  </cols>
  <sheetData>
    <row r="1" spans="1:11" ht="15" customHeight="1">
      <c r="A1" s="183" t="s">
        <v>5</v>
      </c>
      <c r="B1" s="183"/>
      <c r="C1" s="184" t="s">
        <v>132</v>
      </c>
      <c r="D1" s="184"/>
      <c r="E1" s="184"/>
      <c r="F1" s="184"/>
      <c r="G1" s="184"/>
      <c r="H1" s="184"/>
      <c r="I1" s="184"/>
      <c r="J1" s="184"/>
      <c r="K1" s="184"/>
    </row>
    <row r="2" spans="1:11" ht="15" customHeight="1">
      <c r="C2" s="184"/>
      <c r="D2" s="184"/>
      <c r="E2" s="184"/>
      <c r="F2" s="184"/>
      <c r="G2" s="184"/>
      <c r="H2" s="184"/>
      <c r="I2" s="184"/>
      <c r="J2" s="184"/>
      <c r="K2" s="184"/>
    </row>
    <row r="3" spans="1:11" ht="15.75">
      <c r="D3" s="29" t="s">
        <v>19</v>
      </c>
      <c r="H3" s="45"/>
    </row>
    <row r="4" spans="1:11" ht="15" customHeight="1">
      <c r="F4" s="26"/>
    </row>
    <row r="5" spans="1:11" ht="15" customHeight="1">
      <c r="A5" s="30" t="s">
        <v>18</v>
      </c>
      <c r="B5" s="185" t="s">
        <v>20</v>
      </c>
      <c r="C5" s="185"/>
      <c r="D5" s="185"/>
      <c r="E5" s="186" t="s">
        <v>21</v>
      </c>
      <c r="F5" s="186"/>
      <c r="G5" s="186"/>
      <c r="H5" s="186"/>
      <c r="I5" s="31"/>
      <c r="J5" s="187" t="s">
        <v>15</v>
      </c>
      <c r="K5" s="187"/>
    </row>
    <row r="6" spans="1:11" ht="15.75">
      <c r="A6" s="15"/>
      <c r="B6" s="99" t="s">
        <v>76</v>
      </c>
      <c r="C6" s="1"/>
    </row>
    <row r="7" spans="1:11" ht="15.75">
      <c r="A7" s="15"/>
      <c r="B7" s="99" t="s">
        <v>55</v>
      </c>
      <c r="C7" s="1"/>
    </row>
    <row r="8" spans="1:11" ht="15.75">
      <c r="A8" s="15">
        <v>1</v>
      </c>
      <c r="B8" s="99" t="s">
        <v>122</v>
      </c>
      <c r="C8" s="1"/>
    </row>
    <row r="9" spans="1:11" ht="15.75">
      <c r="A9" s="15"/>
      <c r="B9" s="143" t="s">
        <v>165</v>
      </c>
      <c r="C9" s="1"/>
      <c r="E9" s="21" t="s">
        <v>167</v>
      </c>
      <c r="J9" s="22">
        <f>1*10.67*8.5*0.5</f>
        <v>45.347499999999997</v>
      </c>
      <c r="K9" s="25" t="s">
        <v>114</v>
      </c>
    </row>
    <row r="10" spans="1:11" ht="15.75">
      <c r="A10" s="15"/>
      <c r="B10" s="143" t="s">
        <v>166</v>
      </c>
      <c r="C10" s="1"/>
      <c r="E10" s="21" t="s">
        <v>168</v>
      </c>
      <c r="J10" s="22">
        <f>1*11*8.5*0.5</f>
        <v>46.75</v>
      </c>
      <c r="K10" s="25" t="s">
        <v>114</v>
      </c>
    </row>
    <row r="11" spans="1:11" ht="15.75">
      <c r="A11" s="15"/>
      <c r="B11" s="127"/>
      <c r="C11" s="1"/>
      <c r="J11" s="129">
        <f>SUM(J9:J10)</f>
        <v>92.097499999999997</v>
      </c>
      <c r="K11" s="126" t="s">
        <v>114</v>
      </c>
    </row>
    <row r="12" spans="1:11" ht="15.75">
      <c r="A12" s="15"/>
      <c r="B12" s="99"/>
      <c r="C12" s="1"/>
    </row>
    <row r="13" spans="1:11" ht="15.75">
      <c r="A13" s="15">
        <v>2</v>
      </c>
      <c r="B13" s="99" t="s">
        <v>123</v>
      </c>
      <c r="C13" s="1"/>
    </row>
    <row r="14" spans="1:11" ht="15.75">
      <c r="A14" s="15"/>
      <c r="B14" s="127" t="s">
        <v>169</v>
      </c>
      <c r="C14" s="1"/>
      <c r="E14" s="21" t="s">
        <v>170</v>
      </c>
      <c r="J14" s="22">
        <v>10.29</v>
      </c>
      <c r="K14" s="25" t="s">
        <v>114</v>
      </c>
    </row>
    <row r="15" spans="1:11" ht="15.75">
      <c r="A15" s="15"/>
      <c r="B15" s="127"/>
      <c r="C15" s="1"/>
      <c r="E15" s="21" t="s">
        <v>171</v>
      </c>
      <c r="J15" s="22">
        <v>10</v>
      </c>
      <c r="K15" s="25" t="s">
        <v>114</v>
      </c>
    </row>
    <row r="16" spans="1:11" ht="15.75">
      <c r="A16" s="15"/>
      <c r="B16" s="99"/>
      <c r="C16" s="1"/>
      <c r="J16" s="129">
        <f>SUM(J14:J15)</f>
        <v>20.29</v>
      </c>
      <c r="K16" s="126" t="s">
        <v>114</v>
      </c>
    </row>
    <row r="17" spans="1:12" ht="15.75">
      <c r="A17" s="15"/>
      <c r="B17" s="99"/>
      <c r="C17" s="1"/>
      <c r="J17" s="129"/>
      <c r="K17" s="126"/>
    </row>
    <row r="18" spans="1:12" ht="15" customHeight="1">
      <c r="A18" s="15">
        <v>3</v>
      </c>
      <c r="B18" s="99" t="s">
        <v>125</v>
      </c>
      <c r="C18" s="1"/>
      <c r="L18" s="44"/>
    </row>
    <row r="19" spans="1:12" ht="15" customHeight="1">
      <c r="A19" s="15"/>
      <c r="B19" s="127" t="s">
        <v>172</v>
      </c>
      <c r="C19" s="1"/>
      <c r="E19" s="21" t="s">
        <v>175</v>
      </c>
      <c r="J19" s="22">
        <v>8.25</v>
      </c>
      <c r="K19" s="25" t="s">
        <v>10</v>
      </c>
      <c r="L19" s="44"/>
    </row>
    <row r="20" spans="1:12" ht="15" customHeight="1">
      <c r="A20" s="15"/>
      <c r="B20" s="127" t="s">
        <v>124</v>
      </c>
      <c r="C20" s="1"/>
      <c r="E20" s="21" t="s">
        <v>176</v>
      </c>
      <c r="J20" s="22">
        <v>12.75</v>
      </c>
      <c r="K20" s="25" t="s">
        <v>10</v>
      </c>
      <c r="L20" s="44"/>
    </row>
    <row r="21" spans="1:12" ht="15" customHeight="1">
      <c r="A21" s="15"/>
      <c r="B21" s="127" t="s">
        <v>173</v>
      </c>
      <c r="C21" s="1"/>
      <c r="E21" s="21" t="s">
        <v>177</v>
      </c>
      <c r="J21" s="22">
        <v>40.020000000000003</v>
      </c>
      <c r="K21" s="25" t="s">
        <v>10</v>
      </c>
      <c r="L21" s="44"/>
    </row>
    <row r="22" spans="1:12" ht="15" customHeight="1">
      <c r="A22" s="15"/>
      <c r="B22" s="127" t="s">
        <v>174</v>
      </c>
      <c r="C22" s="1"/>
      <c r="E22" s="21" t="s">
        <v>178</v>
      </c>
      <c r="J22" s="22">
        <v>41.17</v>
      </c>
      <c r="K22" s="25" t="s">
        <v>10</v>
      </c>
      <c r="L22" s="44"/>
    </row>
    <row r="23" spans="1:12" ht="15" customHeight="1">
      <c r="A23" s="15"/>
      <c r="B23" s="99"/>
      <c r="C23" s="1"/>
      <c r="J23" s="129">
        <f>SUM(J19:J22)</f>
        <v>102.19</v>
      </c>
      <c r="K23" s="126" t="s">
        <v>10</v>
      </c>
      <c r="L23" s="44"/>
    </row>
    <row r="24" spans="1:12" ht="15" customHeight="1">
      <c r="A24" s="15"/>
      <c r="B24" s="99"/>
      <c r="C24" s="1"/>
      <c r="L24" s="44"/>
    </row>
    <row r="25" spans="1:12" ht="15" customHeight="1">
      <c r="A25" s="15"/>
      <c r="B25" s="99"/>
      <c r="C25" s="1"/>
      <c r="L25" s="44"/>
    </row>
    <row r="26" spans="1:12" ht="15" customHeight="1">
      <c r="A26" s="109">
        <v>4</v>
      </c>
      <c r="B26" s="46" t="s">
        <v>101</v>
      </c>
      <c r="C26" s="120"/>
      <c r="D26" s="115"/>
      <c r="E26" s="114"/>
      <c r="F26" s="49"/>
      <c r="G26" s="50"/>
      <c r="H26" s="51"/>
      <c r="I26" s="113"/>
      <c r="J26" s="52"/>
      <c r="K26" s="53"/>
      <c r="L26" s="44"/>
    </row>
    <row r="27" spans="1:12" ht="15" customHeight="1">
      <c r="A27" s="109"/>
      <c r="B27" s="46" t="s">
        <v>102</v>
      </c>
      <c r="C27" s="120"/>
      <c r="D27" s="115"/>
      <c r="E27" s="114"/>
      <c r="F27" s="49"/>
      <c r="G27" s="50"/>
      <c r="H27" s="51"/>
      <c r="I27" s="113"/>
      <c r="J27" s="52"/>
      <c r="K27" s="53"/>
      <c r="L27" s="44"/>
    </row>
    <row r="28" spans="1:12" ht="15" customHeight="1">
      <c r="A28" s="15"/>
      <c r="B28" s="127"/>
      <c r="C28" s="1"/>
      <c r="E28" s="21" t="s">
        <v>179</v>
      </c>
      <c r="J28" s="129">
        <f>1*2.5*7</f>
        <v>17.5</v>
      </c>
      <c r="K28" s="126" t="s">
        <v>10</v>
      </c>
      <c r="L28" s="44"/>
    </row>
    <row r="29" spans="1:12" ht="15" customHeight="1">
      <c r="A29" s="15"/>
      <c r="B29" s="127"/>
      <c r="C29" s="1"/>
      <c r="L29" s="44"/>
    </row>
    <row r="30" spans="1:12" ht="15" customHeight="1">
      <c r="A30" s="15"/>
      <c r="B30" s="99"/>
      <c r="C30" s="1"/>
      <c r="J30" s="129"/>
      <c r="K30" s="126"/>
      <c r="L30" s="44"/>
    </row>
    <row r="31" spans="1:12" ht="15" customHeight="1">
      <c r="A31" s="15"/>
      <c r="B31" s="99"/>
      <c r="C31" s="1"/>
      <c r="L31" s="44"/>
    </row>
    <row r="32" spans="1:12" ht="15" customHeight="1">
      <c r="A32" s="15"/>
      <c r="B32" s="99" t="s">
        <v>126</v>
      </c>
      <c r="C32" s="1"/>
      <c r="L32" s="44"/>
    </row>
    <row r="33" spans="1:12" ht="15" customHeight="1">
      <c r="A33" s="15"/>
      <c r="B33" s="99" t="s">
        <v>127</v>
      </c>
      <c r="C33" s="1"/>
      <c r="L33" s="44"/>
    </row>
    <row r="34" spans="1:12" ht="15" customHeight="1">
      <c r="A34" s="15">
        <v>1</v>
      </c>
      <c r="B34" s="138" t="s">
        <v>133</v>
      </c>
      <c r="C34" s="120"/>
      <c r="D34" s="121"/>
      <c r="E34" s="2"/>
      <c r="F34" s="36"/>
      <c r="G34" s="37"/>
      <c r="H34" s="42"/>
      <c r="I34" s="38"/>
      <c r="J34" s="33"/>
      <c r="K34" s="8"/>
    </row>
    <row r="35" spans="1:12" ht="15" customHeight="1">
      <c r="A35" s="15"/>
      <c r="B35" s="120" t="s">
        <v>134</v>
      </c>
      <c r="C35" s="120"/>
      <c r="D35" s="121"/>
      <c r="E35" s="2"/>
      <c r="F35" s="36"/>
      <c r="G35" s="37"/>
      <c r="H35" s="42"/>
      <c r="I35" s="38"/>
      <c r="J35" s="33"/>
      <c r="K35" s="8"/>
    </row>
    <row r="36" spans="1:12" ht="15" customHeight="1">
      <c r="A36" s="15"/>
      <c r="B36" s="127"/>
      <c r="C36" s="1"/>
      <c r="D36" s="21" t="s">
        <v>180</v>
      </c>
      <c r="J36" s="144">
        <f>1*8.67*2.83</f>
        <v>24.536100000000001</v>
      </c>
      <c r="K36" s="26" t="s">
        <v>10</v>
      </c>
    </row>
    <row r="37" spans="1:12" ht="15" customHeight="1">
      <c r="A37" s="15"/>
      <c r="B37" s="127"/>
      <c r="C37" s="1"/>
      <c r="J37" s="21"/>
      <c r="K37" s="21"/>
    </row>
    <row r="38" spans="1:12" ht="15" customHeight="1">
      <c r="A38" s="15"/>
      <c r="B38" s="127"/>
      <c r="C38" s="1"/>
      <c r="J38" s="21"/>
      <c r="K38" s="21"/>
    </row>
    <row r="39" spans="1:12" ht="15" customHeight="1">
      <c r="A39" s="15">
        <v>2</v>
      </c>
      <c r="B39" s="1" t="s">
        <v>139</v>
      </c>
      <c r="C39" s="46"/>
      <c r="D39" s="47"/>
      <c r="E39" s="2"/>
      <c r="F39" s="36"/>
      <c r="G39" s="37"/>
      <c r="H39" s="42"/>
      <c r="I39" s="38"/>
      <c r="J39" s="33"/>
      <c r="K39" s="8"/>
    </row>
    <row r="40" spans="1:12" ht="15" customHeight="1">
      <c r="A40" s="15"/>
      <c r="B40" s="108" t="s">
        <v>140</v>
      </c>
      <c r="C40" s="46"/>
      <c r="D40" s="47"/>
      <c r="E40" s="2"/>
      <c r="F40" s="36"/>
      <c r="G40" s="37"/>
      <c r="H40" s="42"/>
      <c r="I40" s="38"/>
      <c r="J40" s="33"/>
      <c r="K40" s="8"/>
    </row>
    <row r="41" spans="1:12" ht="15" customHeight="1">
      <c r="A41" s="15"/>
      <c r="B41" s="127"/>
      <c r="C41" s="1"/>
      <c r="D41" s="21" t="s">
        <v>181</v>
      </c>
      <c r="J41" s="144">
        <f>1*18*11</f>
        <v>198</v>
      </c>
      <c r="K41" s="26" t="s">
        <v>10</v>
      </c>
    </row>
    <row r="42" spans="1:12" ht="15" customHeight="1">
      <c r="A42" s="15"/>
      <c r="B42" s="127"/>
      <c r="C42" s="1"/>
      <c r="J42" s="134"/>
      <c r="K42" s="21"/>
    </row>
    <row r="43" spans="1:12" ht="15" customHeight="1">
      <c r="A43" s="109">
        <v>3</v>
      </c>
      <c r="B43" s="1" t="s">
        <v>144</v>
      </c>
      <c r="C43" s="15"/>
      <c r="D43" s="115"/>
      <c r="E43" s="114"/>
      <c r="F43" s="49"/>
      <c r="G43" s="50"/>
      <c r="H43" s="51"/>
      <c r="I43" s="113"/>
      <c r="J43" s="52"/>
      <c r="K43" s="53"/>
    </row>
    <row r="44" spans="1:12" ht="15" customHeight="1">
      <c r="A44" s="109"/>
      <c r="B44" s="20" t="s">
        <v>145</v>
      </c>
      <c r="C44" s="15"/>
      <c r="D44" s="115"/>
      <c r="E44" s="114"/>
      <c r="F44" s="49"/>
      <c r="G44" s="50"/>
      <c r="H44" s="51"/>
      <c r="I44" s="113"/>
      <c r="J44" s="52"/>
      <c r="K44" s="53"/>
    </row>
    <row r="45" spans="1:12" ht="15" customHeight="1">
      <c r="A45" s="15"/>
      <c r="B45" s="127"/>
      <c r="C45" s="1"/>
      <c r="D45" s="21" t="s">
        <v>182</v>
      </c>
      <c r="J45" s="134">
        <f>1*8*3.5</f>
        <v>28</v>
      </c>
      <c r="K45" s="21" t="s">
        <v>10</v>
      </c>
    </row>
    <row r="46" spans="1:12" ht="15" customHeight="1">
      <c r="A46" s="15"/>
      <c r="B46" s="99"/>
      <c r="C46" s="1"/>
      <c r="D46" s="21" t="s">
        <v>183</v>
      </c>
      <c r="J46" s="22">
        <f>1*2*6.83</f>
        <v>13.66</v>
      </c>
      <c r="K46" s="21" t="s">
        <v>10</v>
      </c>
    </row>
    <row r="47" spans="1:12" ht="15" customHeight="1">
      <c r="A47" s="15"/>
      <c r="B47" s="99"/>
      <c r="C47" s="1"/>
      <c r="D47" s="21" t="s">
        <v>184</v>
      </c>
      <c r="J47" s="22">
        <f>1*9*7</f>
        <v>63</v>
      </c>
      <c r="K47" s="21" t="s">
        <v>10</v>
      </c>
    </row>
    <row r="48" spans="1:12" ht="15" customHeight="1">
      <c r="A48" s="15"/>
      <c r="B48" s="99"/>
      <c r="C48" s="1"/>
      <c r="D48" s="21" t="s">
        <v>185</v>
      </c>
      <c r="J48" s="22">
        <f>1*2.5*6.83</f>
        <v>17.074999999999999</v>
      </c>
      <c r="K48" s="21" t="s">
        <v>10</v>
      </c>
    </row>
    <row r="49" spans="1:11" ht="15" customHeight="1">
      <c r="A49" s="15"/>
      <c r="B49" s="99"/>
      <c r="C49" s="1"/>
      <c r="J49" s="129">
        <f>SUM(J45:J48)</f>
        <v>121.735</v>
      </c>
      <c r="K49" s="26" t="s">
        <v>10</v>
      </c>
    </row>
    <row r="50" spans="1:11" ht="15" customHeight="1">
      <c r="A50" s="15"/>
      <c r="B50" s="99"/>
      <c r="C50" s="1"/>
      <c r="J50" s="129"/>
      <c r="K50" s="26"/>
    </row>
    <row r="51" spans="1:11" ht="15" customHeight="1">
      <c r="A51" s="15"/>
      <c r="B51" s="99"/>
      <c r="C51" s="1"/>
      <c r="J51" s="129"/>
      <c r="K51" s="26"/>
    </row>
    <row r="52" spans="1:11" ht="15" customHeight="1">
      <c r="A52" s="15"/>
      <c r="B52" s="99"/>
      <c r="C52" s="1"/>
      <c r="J52" s="135"/>
      <c r="K52" s="126"/>
    </row>
    <row r="53" spans="1:11" ht="15" customHeight="1">
      <c r="A53" s="15"/>
      <c r="B53" s="99" t="s">
        <v>111</v>
      </c>
      <c r="C53" s="100"/>
      <c r="D53" s="12"/>
      <c r="E53" s="48"/>
      <c r="F53" s="49"/>
      <c r="G53" s="50"/>
      <c r="H53" s="51"/>
      <c r="I53" s="54"/>
      <c r="J53" s="55"/>
      <c r="K53" s="56"/>
    </row>
    <row r="54" spans="1:11" ht="15" customHeight="1">
      <c r="A54" s="15"/>
      <c r="B54" s="99" t="s">
        <v>55</v>
      </c>
      <c r="C54" s="100"/>
      <c r="D54" s="12"/>
      <c r="E54" s="46"/>
      <c r="F54" s="46"/>
      <c r="G54" s="46"/>
      <c r="H54" s="46"/>
      <c r="I54" s="46"/>
      <c r="J54" s="46"/>
      <c r="K54" s="46"/>
    </row>
    <row r="55" spans="1:11" ht="15" customHeight="1">
      <c r="A55" s="15">
        <v>1</v>
      </c>
      <c r="B55" s="20" t="s">
        <v>79</v>
      </c>
      <c r="C55" s="15"/>
      <c r="D55" s="15"/>
      <c r="E55" s="15"/>
      <c r="F55" s="15"/>
      <c r="G55" s="15"/>
      <c r="H55" s="13"/>
      <c r="I55" s="15"/>
      <c r="J55" s="15"/>
      <c r="K55" s="15"/>
    </row>
    <row r="56" spans="1:11" ht="15" customHeight="1">
      <c r="A56" s="15"/>
      <c r="B56" s="20" t="s">
        <v>80</v>
      </c>
      <c r="C56" s="15"/>
      <c r="D56" s="15"/>
      <c r="E56" s="15"/>
      <c r="F56" s="15"/>
      <c r="G56" s="15"/>
      <c r="H56" s="13"/>
      <c r="I56" s="15"/>
      <c r="J56" s="15"/>
      <c r="K56" s="15"/>
    </row>
    <row r="57" spans="1:11" ht="15" customHeight="1">
      <c r="A57" s="15"/>
      <c r="B57" s="127"/>
      <c r="C57" s="1"/>
      <c r="D57" s="21" t="s">
        <v>131</v>
      </c>
      <c r="J57" s="135">
        <v>1</v>
      </c>
      <c r="K57" s="126" t="s">
        <v>17</v>
      </c>
    </row>
    <row r="58" spans="1:11" ht="15" customHeight="1">
      <c r="A58" s="15"/>
      <c r="B58" s="127"/>
      <c r="C58" s="1"/>
    </row>
    <row r="59" spans="1:11" ht="15" customHeight="1">
      <c r="A59" s="15">
        <v>2</v>
      </c>
      <c r="B59" s="20" t="s">
        <v>150</v>
      </c>
      <c r="C59" s="15"/>
      <c r="D59" s="40"/>
      <c r="E59" s="2"/>
      <c r="F59" s="36"/>
      <c r="G59" s="37"/>
      <c r="H59" s="42"/>
      <c r="I59" s="38"/>
      <c r="J59" s="116"/>
      <c r="K59" s="110"/>
    </row>
    <row r="60" spans="1:11" ht="15" customHeight="1">
      <c r="A60" s="15"/>
      <c r="B60" s="20" t="s">
        <v>151</v>
      </c>
      <c r="C60" s="15"/>
      <c r="D60" s="40"/>
      <c r="E60" s="2"/>
      <c r="F60" s="36"/>
      <c r="G60" s="37"/>
      <c r="H60" s="42"/>
      <c r="I60" s="38"/>
      <c r="J60" s="116"/>
      <c r="K60" s="110"/>
    </row>
    <row r="61" spans="1:11" ht="15" customHeight="1">
      <c r="A61" s="15"/>
      <c r="C61" s="1"/>
      <c r="D61" s="21" t="s">
        <v>131</v>
      </c>
      <c r="J61" s="135">
        <v>1</v>
      </c>
      <c r="K61" s="126" t="s">
        <v>17</v>
      </c>
    </row>
    <row r="62" spans="1:11" ht="15" customHeight="1">
      <c r="A62" s="15"/>
      <c r="B62" s="127"/>
      <c r="C62" s="1"/>
    </row>
    <row r="63" spans="1:11" ht="15" customHeight="1">
      <c r="A63" s="109">
        <v>3</v>
      </c>
      <c r="B63" s="20" t="s">
        <v>22</v>
      </c>
      <c r="C63" s="15"/>
      <c r="D63" s="15"/>
      <c r="E63" s="1"/>
      <c r="F63" s="1"/>
      <c r="G63" s="1"/>
      <c r="H63" s="2"/>
      <c r="I63" s="1"/>
      <c r="J63" s="1"/>
      <c r="K63" s="1"/>
    </row>
    <row r="64" spans="1:11" ht="15" customHeight="1">
      <c r="A64" s="109"/>
      <c r="B64" s="20" t="s">
        <v>23</v>
      </c>
      <c r="C64" s="15"/>
      <c r="D64" s="40"/>
      <c r="E64" s="2"/>
      <c r="F64" s="36"/>
      <c r="G64" s="37"/>
      <c r="H64" s="42"/>
      <c r="I64" s="38"/>
      <c r="J64" s="33"/>
      <c r="K64" s="8"/>
    </row>
    <row r="65" spans="1:11" ht="15" customHeight="1">
      <c r="A65" s="15"/>
      <c r="B65" s="127"/>
      <c r="C65" s="1"/>
      <c r="D65" s="21" t="s">
        <v>131</v>
      </c>
      <c r="J65" s="135">
        <v>1</v>
      </c>
      <c r="K65" s="126" t="s">
        <v>17</v>
      </c>
    </row>
    <row r="66" spans="1:11" ht="15" customHeight="1">
      <c r="A66" s="15"/>
      <c r="B66" s="127"/>
      <c r="C66" s="1"/>
    </row>
    <row r="67" spans="1:11" ht="15" customHeight="1">
      <c r="A67" s="15">
        <v>4</v>
      </c>
      <c r="B67" s="20" t="s">
        <v>91</v>
      </c>
      <c r="C67" s="12"/>
      <c r="D67" s="40"/>
      <c r="E67" s="2"/>
      <c r="F67" s="36"/>
      <c r="G67" s="37"/>
      <c r="H67" s="42"/>
      <c r="I67" s="38"/>
      <c r="J67" s="116"/>
      <c r="K67" s="110"/>
    </row>
    <row r="68" spans="1:11" ht="15" customHeight="1">
      <c r="A68" s="15"/>
      <c r="B68" s="20" t="s">
        <v>92</v>
      </c>
      <c r="C68" s="12"/>
      <c r="D68" s="40"/>
      <c r="E68" s="1"/>
      <c r="F68" s="1"/>
      <c r="G68" s="1"/>
      <c r="H68" s="1"/>
      <c r="I68" s="1"/>
      <c r="J68" s="1"/>
      <c r="K68" s="1"/>
    </row>
    <row r="69" spans="1:11" ht="15" customHeight="1">
      <c r="A69" s="15"/>
      <c r="B69" s="99"/>
      <c r="C69" s="1"/>
      <c r="D69" s="21" t="s">
        <v>131</v>
      </c>
      <c r="J69" s="135">
        <v>1</v>
      </c>
      <c r="K69" s="126" t="s">
        <v>17</v>
      </c>
    </row>
    <row r="70" spans="1:11" ht="15" customHeight="1">
      <c r="A70" s="15"/>
      <c r="B70" s="99"/>
      <c r="C70" s="1"/>
    </row>
    <row r="71" spans="1:11" ht="15" customHeight="1">
      <c r="A71" s="109">
        <v>5</v>
      </c>
      <c r="B71" s="20" t="s">
        <v>153</v>
      </c>
      <c r="C71" s="15"/>
      <c r="D71" s="40"/>
      <c r="E71" s="2"/>
      <c r="F71" s="36"/>
      <c r="G71" s="37"/>
      <c r="H71" s="42"/>
      <c r="I71" s="38"/>
      <c r="J71" s="116"/>
      <c r="K71" s="110"/>
    </row>
    <row r="72" spans="1:11" ht="15" customHeight="1">
      <c r="A72" s="109"/>
      <c r="B72" s="20" t="s">
        <v>154</v>
      </c>
      <c r="C72" s="15"/>
      <c r="D72" s="40"/>
      <c r="E72" s="2"/>
      <c r="F72" s="36"/>
      <c r="G72" s="37"/>
      <c r="H72" s="42"/>
      <c r="I72" s="38"/>
      <c r="J72" s="116"/>
      <c r="K72" s="110"/>
    </row>
    <row r="73" spans="1:11" ht="15" customHeight="1">
      <c r="A73" s="15"/>
      <c r="B73" s="99"/>
      <c r="C73" s="118"/>
      <c r="D73" s="23" t="s">
        <v>130</v>
      </c>
      <c r="E73" s="23"/>
      <c r="F73" s="23"/>
      <c r="G73" s="23"/>
      <c r="H73" s="23"/>
      <c r="I73" s="6"/>
      <c r="J73" s="119">
        <v>2</v>
      </c>
      <c r="K73" s="57" t="s">
        <v>3</v>
      </c>
    </row>
    <row r="74" spans="1:11" ht="15" customHeight="1">
      <c r="A74" s="15"/>
      <c r="B74" s="99"/>
      <c r="C74" s="118"/>
      <c r="D74" s="23"/>
      <c r="E74" s="23"/>
      <c r="F74" s="23"/>
      <c r="G74" s="23"/>
      <c r="H74" s="23"/>
      <c r="I74" s="6"/>
      <c r="J74" s="32"/>
      <c r="K74" s="24"/>
    </row>
    <row r="75" spans="1:11" ht="15" customHeight="1">
      <c r="A75" s="14"/>
      <c r="B75" s="122" t="s">
        <v>121</v>
      </c>
      <c r="C75" s="46"/>
      <c r="D75" s="72"/>
      <c r="E75" s="112"/>
      <c r="F75" s="49"/>
      <c r="G75" s="117"/>
      <c r="H75" s="51"/>
      <c r="I75" s="113"/>
      <c r="J75" s="52"/>
      <c r="K75" s="56"/>
    </row>
    <row r="76" spans="1:11" ht="15" customHeight="1">
      <c r="A76" s="109">
        <v>1</v>
      </c>
      <c r="B76" s="46" t="s">
        <v>100</v>
      </c>
      <c r="C76" s="46"/>
      <c r="D76" s="47"/>
      <c r="E76" s="112"/>
      <c r="F76" s="49"/>
      <c r="G76" s="117"/>
      <c r="H76" s="51"/>
      <c r="I76" s="113"/>
      <c r="J76" s="52"/>
      <c r="K76" s="56"/>
    </row>
    <row r="77" spans="1:11" ht="15" customHeight="1">
      <c r="A77" s="46"/>
      <c r="B77" s="46" t="s">
        <v>94</v>
      </c>
      <c r="C77" s="46"/>
      <c r="D77" s="47"/>
      <c r="E77" s="112"/>
      <c r="F77" s="49"/>
      <c r="G77" s="117"/>
      <c r="H77" s="51"/>
      <c r="I77" s="113"/>
      <c r="J77" s="52"/>
      <c r="K77" s="56"/>
    </row>
    <row r="78" spans="1:11" ht="15" customHeight="1">
      <c r="A78" s="46"/>
      <c r="B78" s="46" t="s">
        <v>95</v>
      </c>
      <c r="C78" s="46"/>
      <c r="D78" s="47"/>
      <c r="E78" s="112"/>
      <c r="F78" s="49"/>
      <c r="G78" s="117"/>
      <c r="H78" s="51"/>
      <c r="I78" s="113"/>
      <c r="J78" s="52"/>
      <c r="K78" s="56"/>
    </row>
    <row r="79" spans="1:11" ht="15" customHeight="1">
      <c r="A79" s="46"/>
      <c r="B79" s="46" t="s">
        <v>96</v>
      </c>
      <c r="C79" s="46"/>
      <c r="D79" s="47"/>
      <c r="E79" s="46"/>
      <c r="F79" s="46"/>
      <c r="G79" s="46"/>
      <c r="H79" s="46"/>
      <c r="I79" s="46"/>
      <c r="J79" s="46"/>
      <c r="K79" s="46"/>
    </row>
    <row r="80" spans="1:11" ht="15" customHeight="1">
      <c r="A80" s="109"/>
      <c r="B80" s="46" t="s">
        <v>97</v>
      </c>
      <c r="C80" s="46"/>
      <c r="D80" s="46"/>
      <c r="E80" s="1"/>
      <c r="F80" s="1"/>
      <c r="G80" s="1"/>
      <c r="H80" s="2"/>
      <c r="I80" s="1"/>
      <c r="J80" s="1"/>
      <c r="K80" s="1"/>
    </row>
    <row r="81" spans="1:12" ht="15" customHeight="1">
      <c r="A81" s="109"/>
      <c r="B81" s="46" t="s">
        <v>160</v>
      </c>
      <c r="C81" s="46"/>
      <c r="D81" s="145" t="s">
        <v>186</v>
      </c>
      <c r="E81" s="2"/>
      <c r="F81" s="36"/>
      <c r="G81" s="37"/>
      <c r="H81" s="42"/>
      <c r="I81" s="38"/>
      <c r="J81" s="33">
        <v>120</v>
      </c>
      <c r="K81" s="2" t="s">
        <v>25</v>
      </c>
    </row>
    <row r="82" spans="1:12" ht="15" customHeight="1">
      <c r="A82" s="109"/>
      <c r="B82" s="46" t="s">
        <v>161</v>
      </c>
      <c r="C82" s="46"/>
      <c r="D82" s="145" t="s">
        <v>187</v>
      </c>
      <c r="E82" s="2"/>
      <c r="F82" s="36"/>
      <c r="G82" s="37"/>
      <c r="H82" s="42"/>
      <c r="I82" s="38"/>
      <c r="J82" s="33">
        <v>20</v>
      </c>
      <c r="K82" s="2" t="s">
        <v>25</v>
      </c>
    </row>
    <row r="83" spans="1:12" ht="15" customHeight="1">
      <c r="A83" s="109"/>
      <c r="B83" s="46"/>
      <c r="C83" s="46"/>
      <c r="D83" s="34"/>
      <c r="E83" s="2"/>
      <c r="F83" s="36"/>
      <c r="G83" s="37"/>
      <c r="H83" s="42"/>
      <c r="I83" s="38"/>
      <c r="J83" s="33"/>
      <c r="K83" s="8"/>
    </row>
    <row r="84" spans="1:12" ht="15" customHeight="1">
      <c r="A84" s="109">
        <v>2</v>
      </c>
      <c r="B84" s="46" t="s">
        <v>162</v>
      </c>
      <c r="C84" s="46"/>
      <c r="D84" s="34" t="s">
        <v>188</v>
      </c>
      <c r="E84" s="2"/>
      <c r="F84" s="36"/>
      <c r="G84" s="37"/>
      <c r="H84" s="42"/>
      <c r="I84" s="38"/>
      <c r="J84" s="33">
        <v>1</v>
      </c>
      <c r="K84" s="2" t="s">
        <v>17</v>
      </c>
    </row>
    <row r="85" spans="1:12" ht="15" customHeight="1">
      <c r="A85" s="109"/>
      <c r="B85" s="46"/>
      <c r="C85" s="46"/>
      <c r="D85" s="47"/>
      <c r="E85" s="112"/>
      <c r="F85" s="49"/>
      <c r="G85" s="117"/>
      <c r="H85" s="51"/>
      <c r="I85" s="113"/>
      <c r="J85" s="52"/>
      <c r="K85" s="8"/>
    </row>
    <row r="86" spans="1:12" ht="15" customHeight="1">
      <c r="A86" s="109">
        <v>3</v>
      </c>
      <c r="B86" s="46" t="s">
        <v>163</v>
      </c>
      <c r="C86" s="46"/>
      <c r="D86" s="34" t="s">
        <v>131</v>
      </c>
      <c r="E86" s="2"/>
      <c r="F86" s="36"/>
      <c r="G86" s="37"/>
      <c r="H86" s="42"/>
      <c r="I86" s="38"/>
      <c r="J86" s="33">
        <v>1</v>
      </c>
      <c r="K86" s="2" t="s">
        <v>17</v>
      </c>
    </row>
    <row r="87" spans="1:12" ht="15" customHeight="1">
      <c r="A87" s="15"/>
      <c r="B87" s="99"/>
      <c r="C87" s="118"/>
      <c r="D87" s="23"/>
      <c r="E87" s="23"/>
      <c r="F87" s="23"/>
      <c r="G87" s="23"/>
      <c r="H87" s="23"/>
      <c r="I87" s="6"/>
      <c r="J87" s="32"/>
      <c r="K87" s="24"/>
    </row>
    <row r="88" spans="1:12" ht="15" customHeight="1">
      <c r="A88" s="15"/>
      <c r="B88" s="99"/>
      <c r="C88" s="118"/>
      <c r="D88" s="23"/>
      <c r="E88" s="23"/>
      <c r="F88" s="23"/>
      <c r="G88" s="23"/>
      <c r="H88" s="23"/>
      <c r="I88" s="6"/>
      <c r="J88" s="32"/>
      <c r="K88" s="24"/>
    </row>
    <row r="89" spans="1:12" ht="15" customHeight="1">
      <c r="A89" s="130"/>
      <c r="B89" s="128"/>
      <c r="C89" s="128"/>
      <c r="D89" s="115"/>
      <c r="E89" s="114"/>
      <c r="F89" s="125"/>
      <c r="G89" s="131"/>
      <c r="H89" s="132"/>
      <c r="I89" s="133"/>
      <c r="J89" s="124"/>
      <c r="K89" s="125"/>
      <c r="L89" s="44"/>
    </row>
    <row r="90" spans="1:12" ht="15" customHeight="1">
      <c r="A90" s="130"/>
      <c r="B90" s="128"/>
      <c r="C90" s="128"/>
      <c r="D90" s="115"/>
      <c r="E90" s="114"/>
      <c r="F90" s="125"/>
      <c r="G90" s="131"/>
      <c r="H90" s="132"/>
      <c r="I90" s="133"/>
      <c r="J90" s="124"/>
      <c r="K90" s="125"/>
      <c r="L90" s="44"/>
    </row>
    <row r="91" spans="1:12" ht="15" customHeight="1">
      <c r="A91" s="130"/>
      <c r="B91" s="128"/>
      <c r="C91" s="128"/>
      <c r="D91" s="115"/>
      <c r="E91" s="114"/>
      <c r="F91" s="125"/>
      <c r="G91" s="131"/>
      <c r="H91" s="132"/>
      <c r="I91" s="133"/>
      <c r="J91" s="124"/>
      <c r="K91" s="125"/>
      <c r="L91" s="44"/>
    </row>
    <row r="92" spans="1:12" ht="15" customHeight="1">
      <c r="A92" s="21"/>
      <c r="I92" s="21"/>
      <c r="J92" s="21"/>
      <c r="K92" s="21"/>
      <c r="L92" s="44"/>
    </row>
    <row r="93" spans="1:12" ht="15" customHeight="1">
      <c r="B93" s="13" t="s">
        <v>2</v>
      </c>
      <c r="D93" s="15"/>
      <c r="E93" s="15"/>
      <c r="F93" s="15"/>
      <c r="G93" s="15"/>
      <c r="H93" s="13"/>
      <c r="I93" s="15" t="s">
        <v>0</v>
      </c>
      <c r="J93" s="15"/>
      <c r="K93" s="15"/>
      <c r="L93" s="44"/>
    </row>
    <row r="94" spans="1:12" ht="15" customHeight="1">
      <c r="D94" s="15"/>
      <c r="E94" s="15"/>
      <c r="F94" s="15"/>
      <c r="G94" s="15"/>
      <c r="H94" s="13"/>
      <c r="I94" s="3" t="s">
        <v>75</v>
      </c>
      <c r="J94" s="15"/>
      <c r="K94" s="15"/>
      <c r="L94" s="44"/>
    </row>
    <row r="95" spans="1:12" ht="15" customHeight="1">
      <c r="C95" s="15"/>
      <c r="D95" s="15"/>
      <c r="E95" s="15"/>
      <c r="F95" s="15"/>
      <c r="G95" s="15"/>
      <c r="H95" s="13"/>
      <c r="I95" s="12" t="s">
        <v>1</v>
      </c>
      <c r="J95" s="15"/>
      <c r="K95" s="15"/>
      <c r="L95" s="44"/>
    </row>
    <row r="96" spans="1:12" ht="15" customHeight="1">
      <c r="L96" s="44"/>
    </row>
    <row r="97" spans="12:12" ht="15" customHeight="1">
      <c r="L97" s="44"/>
    </row>
    <row r="98" spans="12:12" ht="15" customHeight="1">
      <c r="L98" s="44"/>
    </row>
    <row r="99" spans="12:12" ht="15" customHeight="1">
      <c r="L99" s="44"/>
    </row>
    <row r="100" spans="12:12" ht="15" customHeight="1">
      <c r="L100" s="44"/>
    </row>
    <row r="101" spans="12:12" ht="15" customHeight="1">
      <c r="L101" s="44"/>
    </row>
    <row r="102" spans="12:12" ht="15" customHeight="1">
      <c r="L102" s="44"/>
    </row>
    <row r="103" spans="12:12" ht="15" customHeight="1">
      <c r="L103" s="44"/>
    </row>
    <row r="104" spans="12:12" ht="15" customHeight="1">
      <c r="L104" s="44"/>
    </row>
    <row r="105" spans="12:12" ht="15" customHeight="1">
      <c r="L105" s="44"/>
    </row>
    <row r="106" spans="12:12" ht="15" customHeight="1">
      <c r="L106" s="44"/>
    </row>
    <row r="107" spans="12:12" ht="15" customHeight="1">
      <c r="L107" s="44"/>
    </row>
    <row r="108" spans="12:12" ht="15" customHeight="1">
      <c r="L108" s="44"/>
    </row>
    <row r="109" spans="12:12" ht="15" customHeight="1">
      <c r="L109" s="44"/>
    </row>
    <row r="110" spans="12:12" ht="15" customHeight="1">
      <c r="L110" s="44"/>
    </row>
    <row r="111" spans="12:12" ht="15" customHeight="1">
      <c r="L111" s="44"/>
    </row>
    <row r="112" spans="12:12" ht="15" customHeight="1">
      <c r="L112" s="44"/>
    </row>
    <row r="113" spans="12:12" ht="15" customHeight="1">
      <c r="L113" s="44"/>
    </row>
    <row r="114" spans="12:12" ht="15" customHeight="1">
      <c r="L114" s="44"/>
    </row>
    <row r="115" spans="12:12" ht="15" customHeight="1">
      <c r="L115" s="44"/>
    </row>
    <row r="116" spans="12:12" ht="15" customHeight="1">
      <c r="L116" s="44"/>
    </row>
    <row r="117" spans="12:12" ht="15" customHeight="1">
      <c r="L117" s="44"/>
    </row>
    <row r="118" spans="12:12" ht="15" customHeight="1">
      <c r="L118" s="44"/>
    </row>
    <row r="119" spans="12:12">
      <c r="L119" s="44"/>
    </row>
    <row r="120" spans="12:12">
      <c r="L120" s="44"/>
    </row>
    <row r="121" spans="12:12">
      <c r="L121" s="44"/>
    </row>
    <row r="122" spans="12:12">
      <c r="L122" s="44"/>
    </row>
    <row r="123" spans="12:12">
      <c r="L123" s="44"/>
    </row>
    <row r="124" spans="12:12">
      <c r="L124" s="44"/>
    </row>
  </sheetData>
  <mergeCells count="5">
    <mergeCell ref="A1:B1"/>
    <mergeCell ref="C1:K2"/>
    <mergeCell ref="B5:D5"/>
    <mergeCell ref="E5:H5"/>
    <mergeCell ref="J5:K5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(Abs)</vt:lpstr>
      <vt:lpstr>Mes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Abdul Qudoos</cp:lastModifiedBy>
  <cp:lastPrinted>2016-05-02T21:14:10Z</cp:lastPrinted>
  <dcterms:created xsi:type="dcterms:W3CDTF">2004-01-20T03:33:34Z</dcterms:created>
  <dcterms:modified xsi:type="dcterms:W3CDTF">2016-05-06T22:00:13Z</dcterms:modified>
</cp:coreProperties>
</file>