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6" rupBuild="4505"/>
  <workbookPr/>
  <bookViews>
    <workbookView xWindow="0" yWindow="0" windowWidth="15480" windowHeight="7905" tabRatio="873" activeTab="1"/>
  </bookViews>
  <sheets>
    <sheet name="Estimate" sheetId="11" r:id="rId1"/>
    <sheet name="W&amp;S" sheetId="12" r:id="rId2"/>
  </sheets>
  <definedNames>
    <definedName name="_xlnm._FilterDatabase" localSheetId="1" hidden="1">'W&amp;S'!$A$7:$F$81</definedName>
    <definedName name="_xlnm.Print_Area" localSheetId="0">Estimate!$A$1:$I$145</definedName>
    <definedName name="_xlnm.Print_Area" localSheetId="1">'W&amp;S'!$A$1:$F$95</definedName>
  </definedNames>
  <calcPr calcId="124519"/>
  <extLst xmlns:x15="http://schemas.microsoft.com/office/spreadsheetml/2010/11/main">
    <ext uri="{140A7094-0E35-4892-8432-C4D2E57EDEB5}">
      <x15:workbookPr chartTrackingRefBase="1"/>
    </ext>
  </extLst>
</workbook>
</file>

<file path=xl/calcChain.xml><?xml version="1.0" encoding="utf-8"?>
<calcChain xmlns="http://schemas.openxmlformats.org/spreadsheetml/2006/main">
  <c r="C3" i="12"/>
  <c r="F79"/>
  <c r="F78"/>
  <c r="F77"/>
  <c r="F76"/>
  <c r="F75"/>
  <c r="F74"/>
  <c r="F73"/>
  <c r="F72"/>
  <c r="F71"/>
  <c r="F70"/>
  <c r="F69"/>
  <c r="F68"/>
  <c r="F67"/>
  <c r="F66"/>
  <c r="F65"/>
  <c r="F64"/>
  <c r="F63"/>
  <c r="F62"/>
  <c r="F61"/>
  <c r="F60"/>
  <c r="F59"/>
  <c r="F57"/>
  <c r="F56"/>
  <c r="F55"/>
  <c r="F53"/>
  <c r="F52"/>
  <c r="F51"/>
  <c r="F50"/>
  <c r="F49"/>
  <c r="F48"/>
  <c r="F47"/>
  <c r="F46"/>
  <c r="F45"/>
  <c r="F43"/>
  <c r="F42"/>
  <c r="F41"/>
  <c r="F40"/>
  <c r="F38"/>
  <c r="F37"/>
  <c r="F36"/>
  <c r="F35"/>
  <c r="F33"/>
  <c r="F32"/>
  <c r="F31"/>
  <c r="F30"/>
  <c r="F29"/>
  <c r="F28"/>
  <c r="F27"/>
  <c r="F26"/>
  <c r="F25"/>
  <c r="F23"/>
  <c r="F22"/>
  <c r="F21"/>
  <c r="F20"/>
  <c r="F18"/>
  <c r="F17"/>
  <c r="F16"/>
  <c r="F15"/>
  <c r="F14"/>
  <c r="F13"/>
  <c r="F12"/>
  <c r="F11"/>
  <c r="F10"/>
  <c r="F9"/>
  <c r="F8"/>
  <c r="I124" i="11"/>
  <c r="I121"/>
  <c r="I118"/>
  <c r="I115"/>
  <c r="F106"/>
  <c r="I106" s="1"/>
  <c r="I103"/>
  <c r="I100"/>
  <c r="I94"/>
  <c r="I88"/>
  <c r="F85"/>
  <c r="I85" s="1"/>
  <c r="I75"/>
  <c r="I72"/>
  <c r="F69"/>
  <c r="I62"/>
  <c r="I59"/>
  <c r="I56"/>
  <c r="I53"/>
  <c r="I40"/>
  <c r="I34"/>
  <c r="I19"/>
  <c r="I16"/>
  <c r="I10"/>
  <c r="I7"/>
  <c r="I69" l="1"/>
  <c r="I13"/>
  <c r="I25"/>
  <c r="I66"/>
  <c r="I22"/>
  <c r="I97"/>
  <c r="F81"/>
  <c r="I78"/>
  <c r="I43"/>
  <c r="I46"/>
  <c r="F49"/>
  <c r="I49" s="1"/>
  <c r="I37" l="1"/>
  <c r="F31"/>
  <c r="I81"/>
  <c r="I91"/>
  <c r="I28"/>
  <c r="I109"/>
  <c r="F112"/>
  <c r="I112" s="1"/>
  <c r="I31" l="1"/>
</calcChain>
</file>

<file path=xl/sharedStrings.xml><?xml version="1.0" encoding="utf-8"?>
<sst xmlns="http://schemas.openxmlformats.org/spreadsheetml/2006/main" count="322" uniqueCount="212">
  <si>
    <t>Item of Work</t>
  </si>
  <si>
    <t>Qnty</t>
  </si>
  <si>
    <t>Rate</t>
  </si>
  <si>
    <t>Unit</t>
  </si>
  <si>
    <t>Amount</t>
  </si>
  <si>
    <t>%cft</t>
  </si>
  <si>
    <t>Total : -</t>
  </si>
  <si>
    <t>NAME OF WORK:-</t>
  </si>
  <si>
    <t>P.No</t>
  </si>
  <si>
    <t>S#</t>
  </si>
  <si>
    <t>Pacca brick work in foundation and plinth in 1:6.                (S.No:4e /P.20)</t>
  </si>
  <si>
    <t>Pacca brick work in ground floor in cement sand mortor ratio 1:6. (S.No: 5 e /P.20)</t>
  </si>
  <si>
    <t>%sft</t>
  </si>
  <si>
    <t>P.cft</t>
  </si>
  <si>
    <t>Cement Pointing of joints on walls ration 1:2.                                    (S.No: 19 a /P.52)</t>
  </si>
  <si>
    <t>Providing and laying 1" thick topping cement concrete (1:2:4) including surface finishing and dividiing into panels: (d) 3" thick. (S.No: 16 d-c /P.41)</t>
  </si>
  <si>
    <t>3"Thick</t>
  </si>
  <si>
    <t>2"Thick</t>
  </si>
  <si>
    <t>Fabrication of mild steel reinforcement for cement concrete including cutting bending laying in position making joints and fastenings including coat of binding wire (also includes removeal of rust from bars.) (b) Using Tor bars.              (S.No:8 /P.16)</t>
  </si>
  <si>
    <t>P.cwt</t>
  </si>
  <si>
    <t>Supplying and filling sand under floor and plugging in walls.(S.No: 29 /P.25)</t>
  </si>
  <si>
    <t>P.sft</t>
  </si>
  <si>
    <t>Laying floors of approved coloured glazed tiles 1/4" thick laid in white cement and pigment on a bed of 3/4" thick cement mortar 1:2.(S.No:25 P/42)</t>
  </si>
  <si>
    <t>%Sft</t>
  </si>
  <si>
    <t xml:space="preserve"> %.Sft</t>
  </si>
  <si>
    <t xml:space="preserve"> P.Rft</t>
  </si>
  <si>
    <t>Door</t>
  </si>
  <si>
    <t>P.Rft</t>
  </si>
  <si>
    <t>P.Sft</t>
  </si>
  <si>
    <t>Providing and fixing 3/8" thick marble tiles of approved quality and colour and shade size 8"x4" /6"x4" in dado skirting and facing removal / tucking of existing plaster surface etc. Over 1/2" thick base of cement mortar q:3 setting of tiles in slurry of white cement over mortar base including filling the joints and washing the tiles with white cement slurry currint finishing cleaning and (I) For new work. (S.No:68 /P.48)</t>
  </si>
  <si>
    <t>S/F in position iron steel grill 1/4" x 3/4" size flat including approved design andpainting three coats weight not to be then 3.7lb sqiofthe finished grill. (S.No: 26 P.92)</t>
  </si>
  <si>
    <t xml:space="preserve"> P.cwt</t>
  </si>
  <si>
    <t>INTEGRATED REHABILITATION OF VARIOUS ELEMENTARY SCHOOLS DAMAGED DURING FLOOD 2010 OF TALUKA SEHWAN DISTRICT JAMSHORO @ GBPS ARAB BROHI TALUKA SEHWAN.</t>
  </si>
  <si>
    <t>01</t>
  </si>
  <si>
    <t xml:space="preserve"> =</t>
  </si>
  <si>
    <t>02</t>
  </si>
  <si>
    <t>Dismentling rolled steel beams, iron rails etc.</t>
  </si>
  <si>
    <t>03</t>
  </si>
  <si>
    <t>Removing cement or lime plaster (S.No: 53 P/13)</t>
  </si>
  <si>
    <t>04</t>
  </si>
  <si>
    <t>05</t>
  </si>
  <si>
    <t>Dismentling cement concrete reinforced searating reinfor cement from concrete cleaning and straightening the same. (S.No: 20 P/10)</t>
  </si>
  <si>
    <t>06</t>
  </si>
  <si>
    <t>Cement Concrete brick or stone ballast 1 1/2" to guage ratio 1:5:10. (S.No: 4c /P.14)</t>
  </si>
  <si>
    <t>07</t>
  </si>
  <si>
    <t>08</t>
  </si>
  <si>
    <t>Reinforced cement concrete work including all labour and materal except the coat of steel reinforcement and its labour for bending and binding which will be paid separately. This rate also includes all kinds of forms moulds lifting shuttering curing rendering and finishing the exposed surface (a) R.C Work in roof slab beams columns rafts lintels and other structural members laid in situ or precast laid in position complete in all respects ratio 1:2:4.90 Lbs. cement (S.No:6a /P.16)</t>
  </si>
  <si>
    <t>09</t>
  </si>
  <si>
    <t>10</t>
  </si>
  <si>
    <t>11</t>
  </si>
  <si>
    <t>Supplying Girders at the Site of work.</t>
  </si>
  <si>
    <t>12</t>
  </si>
  <si>
    <t>13</t>
  </si>
  <si>
    <t>Errecation rolleed supplying beam.(S.No: 6 /P.90)</t>
  </si>
  <si>
    <t>14</t>
  </si>
  <si>
    <t>2nd class tiless roofing consisting of 4" earth and 1" mud plaster with gobri leeping over 1/2" thick cement plaster 1:6 with 34 lbs of hot bitumen coating sand blinded provided over 2, layer of tiles 12"x6"x2" laid in 1:6 cement mortor including 1:2 cement pointing under neath of tiles complete including curring etc.(S.No: 2 /P.32)</t>
  </si>
  <si>
    <t>15</t>
  </si>
  <si>
    <t>Lime Neru Plaster 1:2 with fine finish of Neru plaster mixed with 10% of Cement (a) 1/2"thick (S.No: 7 P-51).</t>
  </si>
  <si>
    <t>16</t>
  </si>
  <si>
    <t xml:space="preserve">P/F G.I frame/chowkats of size 7"x2" OR 4 1/2x3" for door using 20' gauge G.I sheet welded hinges &amp; fixing at site with necessary hold fasts filling with cement sand slurry of ratio1:6 &amp; repairing the jambs. The coat also includes all carriage tools and plants used in making and fixing.(S.No:29 /P.92) </t>
  </si>
  <si>
    <t>(A)</t>
  </si>
  <si>
    <t>(B)</t>
  </si>
  <si>
    <t>Windows</t>
  </si>
  <si>
    <t>First class deodar wood wrought, joinery in doors and windows etc, fixxed in position including chowkats hold fasts hinges, iron tower bolts, chocks cleats, handles and cords with hooks, etc. (only Shalters). (S.No: 7 b /P.57)</t>
  </si>
  <si>
    <t xml:space="preserve"> P.Sft</t>
  </si>
  <si>
    <t>19</t>
  </si>
  <si>
    <t>22</t>
  </si>
  <si>
    <t>23</t>
  </si>
  <si>
    <t>Glazed tile dado 1/4" thick laid in pigment over 1:2 cement sand mortar 3/4" thick including finishing.(S.No: 38 / P.44)</t>
  </si>
  <si>
    <t>26</t>
  </si>
  <si>
    <t>27</t>
  </si>
  <si>
    <t>28</t>
  </si>
  <si>
    <t>29</t>
  </si>
  <si>
    <t>Reinforced cement concrete spout including fixing in position with top and bottom khuras.(S,No: 27 /P.18).</t>
  </si>
  <si>
    <t>Each No:</t>
  </si>
  <si>
    <t>White wash three coats. (S.No: 26 c /P.53)</t>
  </si>
  <si>
    <t>Colour washing two coats .(S.No: 25-b P/53)</t>
  </si>
  <si>
    <t>Primary coat of chalk under distempering.(S.No: 23 /P.53)</t>
  </si>
  <si>
    <t>Distemper three coats. (S.No: 24 c /P.53)</t>
  </si>
  <si>
    <t>Painting old surfaces (d) Painting guard bars, gates iron bars gratings, railings including standard braces (etc.) and similar oen work. (S.No: 4c P/67).</t>
  </si>
  <si>
    <t>Painting New surface (d) Preparing surpace and painting guard bars, gates of iron bars, gratings, railings (including standards barces, etc) And similar open work. Three Coat                        (S.No: 5 d P.68)</t>
  </si>
  <si>
    <t>36</t>
  </si>
  <si>
    <r>
      <t xml:space="preserve">Supplying and fixing Calligraphic (6:x6") x1/4" size in required color and design of tile specification base of 1:2 grey cement motor 3/4" above and i/c washing and filling of joints with solemn white cement and pigment desired shaope with finishing cleaning and coat of wax polish etc complete i/c cutting tile to proper profile i/c carriage upto site of work </t>
    </r>
    <r>
      <rPr>
        <b/>
        <sz val="10"/>
        <color indexed="10"/>
        <rFont val="Arial"/>
        <family val="2"/>
      </rPr>
      <t>(R.A)</t>
    </r>
  </si>
  <si>
    <t>P.Tile</t>
  </si>
  <si>
    <t>37</t>
  </si>
  <si>
    <r>
      <t xml:space="preserve">Construction of innaugation marble stone 3x2x1/2 of Development work </t>
    </r>
    <r>
      <rPr>
        <b/>
        <sz val="10"/>
        <color indexed="10"/>
        <rFont val="Arial"/>
        <family val="2"/>
      </rPr>
      <t>(R.A)</t>
    </r>
  </si>
  <si>
    <t>Dismentling 2nd class tile roofing.          (S.No: 22,b P/11)</t>
  </si>
  <si>
    <t>Dismentling brick work in lime or cement mortar.                     (S.No: 13. P/10)</t>
  </si>
  <si>
    <t>Supplying Teers at the Site of work.</t>
  </si>
  <si>
    <t>Cement plaster 1/2" thick upto 12' height 1:6.                                       (S.No: 13 b /P.51)</t>
  </si>
  <si>
    <t>Cement plaster 3/8" thick upto 20 heigh 1:4.                            (S.No: 11 a /P.51)</t>
  </si>
  <si>
    <t>Add: extra labour rate for making cement plaster pattas/bend around straibe bend around straight or carved opening &amp; around the edges of roof slatededges of roof slabs, the with not less than 6" with fine finishing.                   (S.No: 35 /P.54)</t>
  </si>
  <si>
    <t>(Rupees = three hundred seventy eight rupees &amp; thirteen paisa only)</t>
  </si>
  <si>
    <t>(Rupees = sixty rupees &amp; fifty paisa only)</t>
  </si>
  <si>
    <t xml:space="preserve">  </t>
  </si>
  <si>
    <t>(Rupees = one hundred twenty one rupees only)</t>
  </si>
  <si>
    <t>(Rupees = Five thousand four hundred fourty five rupees only)</t>
  </si>
  <si>
    <t>(Rupees = Eight thousand six hundred ninety four rupees &amp; ninety five paisa only)</t>
  </si>
  <si>
    <t>(Rupees = Eleven thousand nine hundred fourty eight rupees &amp; thirty six paisa only)</t>
  </si>
  <si>
    <t>(Rupees = Three hundred thirty seven rupees only)</t>
  </si>
  <si>
    <t>(Rupees = Five thousand one rupees &amp; seventy paisa only)</t>
  </si>
  <si>
    <t>(Rupees = Twelve thousand six hundred seventy four rupees &amp; thrity six paisa only)</t>
  </si>
  <si>
    <t>(Rupees = three thousand eight hundred fifty rupees only)</t>
  </si>
  <si>
    <t>(Rupees = three thousand five hundred &amp; seventy rupees only)</t>
  </si>
  <si>
    <t>(Rupees = One hundred eighty six rupees &amp; thirty four paisa only)</t>
  </si>
  <si>
    <t>(Rupees = Seven thousand six hundred seven rupees &amp; twenty five paisa only)</t>
  </si>
  <si>
    <t>(Rupees = One thousand Four hundred twenty eight rupees &amp; thirty five paisa only)</t>
  </si>
  <si>
    <t>(Rupees = Two hundred twenty eight rupees &amp; ninety paisa only)</t>
  </si>
  <si>
    <t>(Rupees = Two hundred fourty rupees &amp; fifty paisa only)</t>
  </si>
  <si>
    <t>(Rupees = Nine hundred two rupees &amp; ninety three paisa only)</t>
  </si>
  <si>
    <t>(Rupees = One hundred Eighty rupees &amp; fifty paisa only)</t>
  </si>
  <si>
    <t>(Rupees = Four thousand four hundred eleven rupees &amp; eighty two  paisa only)</t>
  </si>
  <si>
    <t>(Rupees = Three thousand two hundred seventy five rupees &amp; fifty paisa only)</t>
  </si>
  <si>
    <t>(Rupees = Five hundred sixty seven rupees &amp; fourty eight paisa only)</t>
  </si>
  <si>
    <t>(Rupees = One hundred eighty six rupees &amp; four paisa only)</t>
  </si>
  <si>
    <t>(Rupees = Two thousand two hundred six rupees &amp; sixty paisa only)</t>
  </si>
  <si>
    <t>(Rupees = Two thousand one hundred ninety seven rupees &amp; fifty two paisa only)</t>
  </si>
  <si>
    <t>(Rupees = Twenty seven thousand seven hundred fourty seven rupees &amp; six paisa only)</t>
  </si>
  <si>
    <t>(Rupees = twelve thousand eighty five rupees &amp; sixty five paisa only)</t>
  </si>
  <si>
    <t>(Rupees = Twenty eight thousand two hundred ninety nine rupees &amp; thirty paisa only)</t>
  </si>
  <si>
    <t>(Rupees = One thousand two hundred eighty seven rupees &amp; fourty four paisa only)</t>
  </si>
  <si>
    <t>(Rupees = Nineteen rupees &amp; thirty six paisa only)</t>
  </si>
  <si>
    <t>(Rupees = One thousand one hundred fourty fourty one rupees &amp; twenty five paisa only)</t>
  </si>
  <si>
    <t>(Rupees = Five hundred twenty four rupees &amp; ninety eight paisa only)</t>
  </si>
  <si>
    <t>(Rupees = Eight hundred twenty nine rupees &amp; ninety five paisa only)</t>
  </si>
  <si>
    <t>(Rupees = Eight hundred fifty nine rupees &amp; ninety paisa only)</t>
  </si>
  <si>
    <t>(Rupees = Four hundred fourty two rupees &amp; seventy five paisa only)</t>
  </si>
  <si>
    <t>(Rupees = One thousand seventy nine rupees &amp; sixty five paisa only)</t>
  </si>
  <si>
    <t>(Rupees = six hundred seventy four rupees &amp; sixty paisa only)</t>
  </si>
  <si>
    <t>(Rupees = One thousand two hundred seventy rupees &amp; eighty three paisa only)</t>
  </si>
  <si>
    <t>(Rupees =  two hundred twenty two rupees only)</t>
  </si>
  <si>
    <t>(Rupees =  six thousand four hundred fourty rupees only)</t>
  </si>
  <si>
    <t>Laying white marble flooring fine dressed on the surface without winding set in lime mortar 1:2 including rubbing and polishing of the joints (a) 3/4" thick flooring.                               (S.No: 28 /P.42)</t>
  </si>
  <si>
    <t>Shedule - "B"</t>
  </si>
  <si>
    <t>Executive Engineer</t>
  </si>
  <si>
    <t xml:space="preserve">Education Works division </t>
  </si>
  <si>
    <t>jamshoro</t>
  </si>
  <si>
    <t>contractor</t>
  </si>
  <si>
    <t xml:space="preserve">WATER SUPPLY &amp; SANITARY FITTING </t>
  </si>
  <si>
    <t>Name of Scheme:-</t>
  </si>
  <si>
    <t>(A) Description and Rate of Item based on composite Schedule Rate.</t>
  </si>
  <si>
    <t>Item No.</t>
  </si>
  <si>
    <t>Quantity</t>
  </si>
  <si>
    <t xml:space="preserve">Description of Item </t>
  </si>
  <si>
    <t xml:space="preserve">Rate </t>
  </si>
  <si>
    <t>P/F squitting type white glazed W.C pan with front flush in let and complete with i/c cost of flushing sistern with internal fitting with flush pipe with bend and making etc complete (S.I.No.1 (b)P/2)</t>
  </si>
  <si>
    <t>P/F 24''x18'' lavatory Bason in white galazed earthn with i/c the cost of W.I. or C.I contelver brackets 6''  bolt n to wall painted white in 2 coat after P.coat of red paint a pair of 1/2'' dia chrom plated piller traps 1/6" rubber superior quality etc. completed (S.I No-10 P/2)</t>
  </si>
  <si>
    <t>Add. Extra labour for P/fitting of earthen ware pedestal white or coloured glazed superior quality (S.I No-9 P/3)</t>
  </si>
  <si>
    <t>P/F 6"x3" or 6"x2" C.I floor trap of the approved self cleanbing &amp; design i/c C.I acrewed down grating with or without making required No of holes in walls plinth &amp; floorfor pipe connection &amp; making secro in C.C (S.I No-2 P/5)</t>
  </si>
  <si>
    <t>P/F in position nylon connection complete with 1/2" dia bross bib cock with pair of bross nuts &amp; bolts lining jointsto nylon connection (S.I No-26 P/6)</t>
  </si>
  <si>
    <t>P/F 15''x12 beveled edge mirror of belgium glass complete with thick hard board and C.P screw fixed to wooden plant standard</t>
  </si>
  <si>
    <t>Supplying &amp; fixing soap tray of made plastic of superior quality and design with fine finishing with C.P serews etc complet.</t>
  </si>
  <si>
    <t>P/F 4" dia C.I soil vent pipe i/c cutting fitting &amp; extra paint match colour of the building (S.I.No-1 P/8)</t>
  </si>
  <si>
    <t>P/F 4"x4" dia C.I branch of the required degree with accessaries doors rubber washer 3/4" thick bolts &amp; nuts &amp; extra painting to match colour of the building (S.I No-4 P/8)</t>
  </si>
  <si>
    <t>P/F 4"x4" x4"dia C.I branch of the required degree with accessaries doors rubber washer 3/4" thick bolts &amp; nuts &amp; extra painting to match colour of the building (S.I No-5 P/8)</t>
  </si>
  <si>
    <t>P/F 4'' dia C.I Teminal guard i/c extra painting to match of the colour of the building (S.I.No.11P/-10)</t>
  </si>
  <si>
    <t xml:space="preserve">Provding G.I pipe special &amp; clamps etc i/c fixing cutting and fitting completed and i/c the cost of breaking rough wall and roof making good etc painting two coats after cleaning the pipe etc white zink points with pigment to match the colour of building </t>
  </si>
  <si>
    <t xml:space="preserve">1/2'' Dia </t>
  </si>
  <si>
    <t xml:space="preserve">3/4'' Dia </t>
  </si>
  <si>
    <t xml:space="preserve">1'' Dia </t>
  </si>
  <si>
    <t>Provding as best Pipe</t>
  </si>
  <si>
    <t>Add extra labour for concealed G.I pipe and fitting including making recess in the wall for the pipes and making good in cement concrete etc complete</t>
  </si>
  <si>
    <t>Provding and fixing handle valve (1/2'' dia)</t>
  </si>
  <si>
    <t>Provding and fixing handle valve (3/4'' dia)</t>
  </si>
  <si>
    <t>P/F long Bib cock of superior quality with C.P bend 1/2" dia (S.I No-15 (b) P/15</t>
  </si>
  <si>
    <t xml:space="preserve">Supplying and fixing Long Bib Cock of superior quality with C.P head 1/2" dia. </t>
  </si>
  <si>
    <t xml:space="preserve">Supplying and fixing Swan Type Piller Cock of superior quality with C.P head ½” dia. </t>
  </si>
  <si>
    <t>Each</t>
  </si>
  <si>
    <t>S/F Fiber glass tank of approved quality &amp; design &amp; wall thickness as specified i/c cost of nuts bolts &amp; fixing in platform of C.C 1:3:6 250 Gal.&amp; making compection for inlet outlet &amp; over flow pipe etc completed (S.I.No-3(a) P/18)</t>
  </si>
  <si>
    <t>Provding RCC pipe with collars class B and digning the to requried depth and fixing in position i/c cutting fitting &amp; joints with maxphat composition cement mortar 1;1 and testing with water pressure to a head of 4'' feet above the top of the highest pipe &amp; refiling excavated staff 6'' pipe class B.</t>
  </si>
  <si>
    <t>3'' Dia 12 Rft</t>
  </si>
  <si>
    <t>4'' Dia 12 Rft</t>
  </si>
  <si>
    <t>6'' Dia 12 Rft</t>
  </si>
  <si>
    <t xml:space="preserve">Construction of main hole i/c inspection of chamber &amp; required depth 3/6" wall etc. completed </t>
  </si>
  <si>
    <t>P/L U P V C pressare pipe of class B i/c cutting fitting and jointing.</t>
  </si>
  <si>
    <t>3" dia</t>
  </si>
  <si>
    <t>4" dia</t>
  </si>
  <si>
    <t>6" dia</t>
  </si>
  <si>
    <t>Providing and fixing water pumping set with seimen motor and jawed pump 1H.P 1400 PRM single Phase 220 Vikts 1"x1-1/2" suction and deliver' 40 ft head i/c base plate and also making C.C 1:3:6 plate farm of required size and fixing with nuts and bolts complete in all respect (S.No: 3)</t>
  </si>
  <si>
    <t xml:space="preserve">P/F hand Pump with all accessaries wooden shown i/c </t>
  </si>
  <si>
    <t>Filter</t>
  </si>
  <si>
    <t>G.I Pipe Boring</t>
  </si>
  <si>
    <t>Machine</t>
  </si>
  <si>
    <t>P.Pump</t>
  </si>
  <si>
    <t>S/F swan type pillar cock of superior quality with C.P head 1/2" dia (S.I No-18(b) P/16)</t>
  </si>
  <si>
    <t>Construction of main hole i/c inspection of chamber &amp; required depth 3/6" wall etc. completed (S.I.No-</t>
  </si>
  <si>
    <t>boring cutting etc.</t>
  </si>
  <si>
    <t>P/F squitting type white glazed W.C pan with front flush inlet and complete with i/c cost of flushing cistern with internal fitting and flush pipe with bend and making requiste number of holes in wall, plinth and floor for pipe connection and making good in cement concrete 1:2:4 (B)(i) W.C of not less than 19'' clear opening between flushing rims and 3 gallons flushing tank with 4'' dia C.I trap &amp; C.I thumble</t>
  </si>
  <si>
    <t>P/F water pumping set 1 HP 2800 RPM single phase 220 voltss, 1.25''x1'' 40 ft head i/c base plate &amp; also making CC 1;3:6 plateform of required size &amp; fixing with nuts &amp; bolts etc complete in all respects</t>
  </si>
  <si>
    <t>S/F Fiber glass tank of approved quality &amp; design &amp; wall thickness as specified i/c cost of nuts bolts &amp; fixing in platform of C.C 1:3:6 500 Gal.&amp; making compection for inlet outlet &amp; over flow pipe etc completed (S.I.No-3(a) P/18)</t>
  </si>
  <si>
    <t>P/F bth room accessories set(7 pieces) i/c towl rod, brush holder, soap tray &amp; shelf of approved design i/c cost of screw nut etc cmpleted master brand (S.I.No.2/P-19)</t>
  </si>
  <si>
    <t>P/F M.S Clamp of approved design to 4'' C.I pipe socket i/c the cost of cutting and making good to wall or M.S bolts and nuts 4'' into wall i/c pipe distance pieces extra painting to match the color of building</t>
  </si>
  <si>
    <t>P/F 4'' dia C.I plain bend of the required degree i/c extra painting to match of the colour of the building (S.I.No.10P/-10)</t>
  </si>
  <si>
    <t xml:space="preserve">Supplying and fixing concealed stop Cock of superior quality with c.p. </t>
  </si>
  <si>
    <t xml:space="preserve">Provding and fixing handle valve </t>
  </si>
  <si>
    <t xml:space="preserve">Providing and fixing Handle Valves (China) (ii) 3/4" dia. </t>
  </si>
  <si>
    <t xml:space="preserve">Supplying and fixing Fiber Glass Tank of approved quality &amp; design and wall thickness as specified including cost of nuts bolts and fixing in plate form of C.C. 1:3:6 and making connections for Inlet, outlet &amp; over floe pipes etc complete 350 gallons &amp; wall thickness 4 mm. </t>
  </si>
  <si>
    <t>Providing R.C.C. pipe with collar class “B” and digging the trenches to the required depth and fixing in position including cutting, fitting and jointing with maxphalt composition and cement mortar 1:1 and testing with water pressure to a head 4 ft above the top of the highest pipe a)</t>
  </si>
  <si>
    <t xml:space="preserve">Providing Asbestos Pipes with collar (Dedex or equivalent) including digging the trench to required depth and fixing in position &amp; jointing with rubber rings including testing with water to pressure head of 200 ft (b) 4” dia. </t>
  </si>
  <si>
    <t xml:space="preserve">Total S.I Amount </t>
  </si>
  <si>
    <t xml:space="preserve">Total N.S.I Amount </t>
  </si>
  <si>
    <t>__________% Above / Below on the Rates of CSR.</t>
  </si>
  <si>
    <t xml:space="preserve">Amount to be added / deducted on </t>
  </si>
  <si>
    <t>basis of premium quoted Total (b)</t>
  </si>
  <si>
    <t>Cost of Pipe Work ________%above/Below Amount Rs__________Total Amount Rs____________</t>
  </si>
  <si>
    <t>Total a+b Rs. (a) ___________________ Rs. (b) _______________ = Rs. _______________________</t>
  </si>
  <si>
    <t>Total (A)= a+b In Words &amp; Fiqure ______________________________________________________</t>
  </si>
  <si>
    <t>_____________________________________________________________________________________</t>
  </si>
  <si>
    <t>EXECUTIVE ENGINEER</t>
  </si>
  <si>
    <t xml:space="preserve">CONTRACTOR </t>
  </si>
  <si>
    <t xml:space="preserve">EDUCATION WORKS DIVISION </t>
  </si>
  <si>
    <t xml:space="preserve">JAMSHORO </t>
  </si>
</sst>
</file>

<file path=xl/styles.xml><?xml version="1.0" encoding="utf-8"?>
<styleSheet xmlns="http://schemas.openxmlformats.org/spreadsheetml/2006/main">
  <numFmts count="4">
    <numFmt numFmtId="43" formatCode="_(* #,##0.00_);_(* \(#,##0.00\);_(* &quot;-&quot;??_);_(@_)"/>
    <numFmt numFmtId="164" formatCode="0.0"/>
    <numFmt numFmtId="165" formatCode="0.000"/>
    <numFmt numFmtId="166" formatCode="_(* #,##0.0_);_(* \(#,##0.0\);_(* &quot;-&quot;??_);_(@_)"/>
  </numFmts>
  <fonts count="28">
    <font>
      <sz val="11"/>
      <color theme="1"/>
      <name val="Calibri"/>
      <family val="2"/>
      <scheme val="minor"/>
    </font>
    <font>
      <sz val="11"/>
      <color theme="1"/>
      <name val="Calibri"/>
      <family val="2"/>
      <scheme val="minor"/>
    </font>
    <font>
      <sz val="10"/>
      <name val="Arial"/>
      <family val="2"/>
    </font>
    <font>
      <sz val="11"/>
      <name val="Arial"/>
      <family val="2"/>
    </font>
    <font>
      <b/>
      <sz val="10"/>
      <color theme="1"/>
      <name val="Arial"/>
      <family val="2"/>
    </font>
    <font>
      <sz val="10"/>
      <color theme="1"/>
      <name val="Arial"/>
      <family val="2"/>
    </font>
    <font>
      <b/>
      <sz val="10"/>
      <name val="Arial"/>
      <family val="2"/>
    </font>
    <font>
      <sz val="9"/>
      <name val="Arial"/>
      <family val="2"/>
    </font>
    <font>
      <u/>
      <sz val="20"/>
      <name val="Algerian"/>
      <family val="5"/>
    </font>
    <font>
      <b/>
      <sz val="11"/>
      <name val="Arial"/>
      <family val="2"/>
    </font>
    <font>
      <b/>
      <sz val="11"/>
      <name val="Calisto MT"/>
      <family val="1"/>
    </font>
    <font>
      <b/>
      <i/>
      <u/>
      <sz val="10"/>
      <name val="Arial"/>
      <family val="2"/>
    </font>
    <font>
      <b/>
      <sz val="10"/>
      <color indexed="10"/>
      <name val="Arial"/>
      <family val="2"/>
    </font>
    <font>
      <sz val="10"/>
      <name val="Algerian"/>
      <family val="5"/>
    </font>
    <font>
      <b/>
      <sz val="11"/>
      <color theme="1"/>
      <name val="Calisto MT"/>
      <family val="1"/>
    </font>
    <font>
      <sz val="10"/>
      <name val="Arial"/>
    </font>
    <font>
      <b/>
      <u/>
      <sz val="16"/>
      <color indexed="8"/>
      <name val="Arial"/>
      <family val="2"/>
    </font>
    <font>
      <sz val="10"/>
      <color indexed="8"/>
      <name val="Arial"/>
      <family val="2"/>
    </font>
    <font>
      <b/>
      <u/>
      <sz val="16"/>
      <name val="Arial"/>
      <family val="2"/>
    </font>
    <font>
      <b/>
      <sz val="10"/>
      <color indexed="8"/>
      <name val="Arial"/>
      <family val="2"/>
    </font>
    <font>
      <b/>
      <u/>
      <sz val="10"/>
      <name val="Arial"/>
      <family val="2"/>
    </font>
    <font>
      <b/>
      <u/>
      <sz val="10"/>
      <color indexed="8"/>
      <name val="Arial"/>
      <family val="2"/>
    </font>
    <font>
      <b/>
      <u/>
      <sz val="11"/>
      <color indexed="8"/>
      <name val="Arial"/>
      <family val="2"/>
    </font>
    <font>
      <b/>
      <u/>
      <sz val="11"/>
      <name val="Arial"/>
      <family val="2"/>
    </font>
    <font>
      <b/>
      <sz val="12"/>
      <color indexed="8"/>
      <name val="Arial"/>
      <family val="2"/>
    </font>
    <font>
      <b/>
      <sz val="11"/>
      <color indexed="8"/>
      <name val="Arial"/>
      <family val="2"/>
    </font>
    <font>
      <sz val="10"/>
      <color indexed="10"/>
      <name val="Arial"/>
      <family val="2"/>
    </font>
    <font>
      <b/>
      <sz val="12"/>
      <name val="Arial"/>
      <family val="2"/>
    </font>
  </fonts>
  <fills count="2">
    <fill>
      <patternFill patternType="none"/>
    </fill>
    <fill>
      <patternFill patternType="gray125"/>
    </fill>
  </fills>
  <borders count="11">
    <border>
      <left/>
      <right/>
      <top/>
      <bottom/>
      <diagonal/>
    </border>
    <border>
      <left/>
      <right/>
      <top style="medium">
        <color indexed="64"/>
      </top>
      <bottom/>
      <diagonal/>
    </border>
    <border>
      <left/>
      <right/>
      <top/>
      <bottom style="medium">
        <color indexed="64"/>
      </bottom>
      <diagonal/>
    </border>
    <border>
      <left style="medium">
        <color indexed="64"/>
      </left>
      <right style="medium">
        <color indexed="64"/>
      </right>
      <top style="medium">
        <color indexed="64"/>
      </top>
      <bottom style="medium">
        <color indexed="64"/>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style="hair">
        <color indexed="64"/>
      </left>
      <right style="hair">
        <color indexed="64"/>
      </right>
      <top style="thin">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style="hair">
        <color indexed="64"/>
      </left>
      <right style="hair">
        <color indexed="64"/>
      </right>
      <top/>
      <bottom/>
      <diagonal/>
    </border>
  </borders>
  <cellStyleXfs count="4">
    <xf numFmtId="0" fontId="0" fillId="0" borderId="0"/>
    <xf numFmtId="43" fontId="1" fillId="0" borderId="0" applyFont="0" applyFill="0" applyBorder="0" applyAlignment="0" applyProtection="0"/>
    <xf numFmtId="43" fontId="2" fillId="0" borderId="0" applyFont="0" applyFill="0" applyBorder="0" applyAlignment="0" applyProtection="0"/>
    <xf numFmtId="0" fontId="15" fillId="0" borderId="0"/>
  </cellStyleXfs>
  <cellXfs count="152">
    <xf numFmtId="0" fontId="0" fillId="0" borderId="0" xfId="0"/>
    <xf numFmtId="164" fontId="2" fillId="0" borderId="0" xfId="0" applyNumberFormat="1" applyFont="1" applyFill="1" applyBorder="1" applyAlignment="1">
      <alignment horizontal="center"/>
    </xf>
    <xf numFmtId="0" fontId="2" fillId="0" borderId="0" xfId="0" applyFont="1" applyFill="1" applyAlignment="1">
      <alignment horizontal="center"/>
    </xf>
    <xf numFmtId="0" fontId="2" fillId="0" borderId="0" xfId="0" applyFont="1" applyFill="1" applyBorder="1" applyAlignment="1">
      <alignment horizontal="center"/>
    </xf>
    <xf numFmtId="2" fontId="2" fillId="0" borderId="0" xfId="0" applyNumberFormat="1" applyFont="1" applyFill="1" applyBorder="1" applyAlignment="1">
      <alignment horizontal="center"/>
    </xf>
    <xf numFmtId="1" fontId="2" fillId="0" borderId="0" xfId="0" applyNumberFormat="1" applyFont="1" applyFill="1" applyBorder="1" applyAlignment="1">
      <alignment horizontal="center"/>
    </xf>
    <xf numFmtId="0" fontId="2" fillId="0" borderId="0" xfId="0" applyFont="1" applyFill="1"/>
    <xf numFmtId="0" fontId="2" fillId="0" borderId="0" xfId="0" applyFont="1" applyFill="1" applyAlignment="1">
      <alignment vertical="top"/>
    </xf>
    <xf numFmtId="0" fontId="2" fillId="0" borderId="0" xfId="0" applyFont="1" applyFill="1" applyBorder="1" applyAlignment="1">
      <alignment vertical="top"/>
    </xf>
    <xf numFmtId="0" fontId="6" fillId="0" borderId="0" xfId="0" applyFont="1" applyFill="1" applyBorder="1" applyAlignment="1">
      <alignment horizontal="center"/>
    </xf>
    <xf numFmtId="0" fontId="2" fillId="0" borderId="0" xfId="0" applyFont="1" applyFill="1" applyBorder="1"/>
    <xf numFmtId="0" fontId="10" fillId="0" borderId="3" xfId="0" applyFont="1" applyFill="1" applyBorder="1" applyAlignment="1">
      <alignment horizontal="center" vertical="center"/>
    </xf>
    <xf numFmtId="0" fontId="3" fillId="0" borderId="0" xfId="0" applyFont="1" applyFill="1" applyBorder="1"/>
    <xf numFmtId="0" fontId="3" fillId="0" borderId="0" xfId="0" applyFont="1" applyFill="1"/>
    <xf numFmtId="0" fontId="2" fillId="0" borderId="0" xfId="0" applyFont="1" applyFill="1" applyAlignment="1">
      <alignment horizontal="left"/>
    </xf>
    <xf numFmtId="49" fontId="2" fillId="0" borderId="0" xfId="0" applyNumberFormat="1" applyFont="1" applyFill="1" applyBorder="1" applyAlignment="1">
      <alignment horizontal="center" vertical="top"/>
    </xf>
    <xf numFmtId="0" fontId="2" fillId="0" borderId="0" xfId="0" applyFont="1" applyFill="1" applyAlignment="1">
      <alignment horizontal="center"/>
    </xf>
    <xf numFmtId="0" fontId="2" fillId="0" borderId="0" xfId="0" applyFont="1" applyFill="1" applyAlignment="1">
      <alignment horizontal="center" vertical="top"/>
    </xf>
    <xf numFmtId="0" fontId="11" fillId="0" borderId="0" xfId="0" applyFont="1" applyFill="1" applyBorder="1"/>
    <xf numFmtId="2" fontId="2" fillId="0" borderId="0" xfId="0" applyNumberFormat="1" applyFont="1" applyBorder="1" applyAlignment="1">
      <alignment horizontal="center" vertical="center"/>
    </xf>
    <xf numFmtId="0" fontId="10" fillId="0" borderId="3" xfId="0" applyFont="1" applyFill="1" applyBorder="1" applyAlignment="1">
      <alignment horizontal="center" vertical="top" wrapText="1"/>
    </xf>
    <xf numFmtId="0" fontId="2" fillId="0" borderId="1" xfId="0" applyFont="1" applyFill="1" applyBorder="1" applyAlignment="1">
      <alignment vertical="top"/>
    </xf>
    <xf numFmtId="49" fontId="2" fillId="0" borderId="0" xfId="0" applyNumberFormat="1" applyFont="1" applyFill="1" applyAlignment="1">
      <alignment horizontal="center" vertical="top"/>
    </xf>
    <xf numFmtId="0" fontId="2" fillId="0" borderId="0" xfId="0" applyNumberFormat="1" applyFont="1" applyFill="1" applyAlignment="1">
      <alignment horizontal="center" vertical="top"/>
    </xf>
    <xf numFmtId="0" fontId="11" fillId="0" borderId="0" xfId="0" applyFont="1" applyFill="1" applyBorder="1" applyAlignment="1">
      <alignment horizontal="center" vertical="top"/>
    </xf>
    <xf numFmtId="0" fontId="2" fillId="0" borderId="0" xfId="0" applyFont="1" applyFill="1" applyBorder="1" applyAlignment="1">
      <alignment horizontal="center" vertical="top"/>
    </xf>
    <xf numFmtId="3" fontId="2" fillId="0" borderId="0" xfId="0" applyNumberFormat="1" applyFont="1" applyFill="1" applyAlignment="1">
      <alignment horizontal="center" vertical="top"/>
    </xf>
    <xf numFmtId="4" fontId="2" fillId="0" borderId="0" xfId="0" applyNumberFormat="1" applyFont="1" applyFill="1" applyAlignment="1">
      <alignment vertical="top"/>
    </xf>
    <xf numFmtId="0" fontId="2" fillId="0" borderId="0" xfId="0" applyFont="1" applyFill="1" applyAlignment="1">
      <alignment horizontal="left"/>
    </xf>
    <xf numFmtId="0" fontId="2" fillId="0" borderId="0" xfId="0" applyFont="1" applyFill="1" applyAlignment="1">
      <alignment horizontal="center"/>
    </xf>
    <xf numFmtId="0" fontId="7" fillId="0" borderId="0" xfId="0" applyFont="1" applyFill="1" applyBorder="1" applyAlignment="1">
      <alignment horizontal="center"/>
    </xf>
    <xf numFmtId="49" fontId="13" fillId="0" borderId="0" xfId="0" applyNumberFormat="1" applyFont="1" applyFill="1" applyAlignment="1">
      <alignment horizontal="center" vertical="top"/>
    </xf>
    <xf numFmtId="0" fontId="13" fillId="0" borderId="0" xfId="0" applyFont="1" applyFill="1" applyAlignment="1">
      <alignment horizontal="left"/>
    </xf>
    <xf numFmtId="0" fontId="13" fillId="0" borderId="0" xfId="0" applyFont="1" applyFill="1" applyBorder="1"/>
    <xf numFmtId="0" fontId="13" fillId="0" borderId="0" xfId="0" applyFont="1" applyFill="1"/>
    <xf numFmtId="0" fontId="2" fillId="0" borderId="0" xfId="0" applyFont="1" applyFill="1" applyAlignment="1">
      <alignment horizontal="center"/>
    </xf>
    <xf numFmtId="0" fontId="10" fillId="0" borderId="3" xfId="0" applyFont="1" applyFill="1" applyBorder="1" applyAlignment="1">
      <alignment horizontal="center" vertical="center"/>
    </xf>
    <xf numFmtId="49" fontId="2" fillId="0" borderId="0" xfId="0" applyNumberFormat="1" applyFont="1" applyFill="1" applyBorder="1" applyAlignment="1">
      <alignment horizontal="left" vertical="top"/>
    </xf>
    <xf numFmtId="0" fontId="2" fillId="0" borderId="0" xfId="0" applyFont="1" applyFill="1" applyBorder="1" applyAlignment="1">
      <alignment horizontal="left"/>
    </xf>
    <xf numFmtId="0" fontId="2" fillId="0" borderId="0" xfId="0" applyFont="1" applyFill="1" applyBorder="1" applyAlignment="1">
      <alignment horizontal="right"/>
    </xf>
    <xf numFmtId="164" fontId="2" fillId="0" borderId="0" xfId="0" applyNumberFormat="1" applyFont="1" applyBorder="1" applyAlignment="1">
      <alignment horizontal="center" vertical="center"/>
    </xf>
    <xf numFmtId="0" fontId="2" fillId="0" borderId="0" xfId="0" applyFont="1" applyBorder="1" applyAlignment="1">
      <alignment horizontal="center" vertical="center"/>
    </xf>
    <xf numFmtId="49" fontId="2" fillId="0" borderId="0" xfId="0" applyNumberFormat="1" applyFont="1" applyFill="1" applyBorder="1" applyAlignment="1">
      <alignment vertical="top"/>
    </xf>
    <xf numFmtId="165" fontId="2" fillId="0" borderId="0" xfId="0" applyNumberFormat="1" applyFont="1" applyFill="1" applyBorder="1" applyAlignment="1">
      <alignment horizontal="center"/>
    </xf>
    <xf numFmtId="43" fontId="2" fillId="0" borderId="0" xfId="1" applyNumberFormat="1" applyFont="1" applyFill="1" applyBorder="1" applyAlignment="1">
      <alignment horizontal="center"/>
    </xf>
    <xf numFmtId="166" fontId="2" fillId="0" borderId="0" xfId="1" applyNumberFormat="1" applyFont="1" applyFill="1" applyBorder="1" applyAlignment="1">
      <alignment horizontal="center"/>
    </xf>
    <xf numFmtId="164" fontId="2" fillId="0" borderId="0" xfId="0" applyNumberFormat="1" applyFont="1" applyFill="1" applyBorder="1" applyAlignment="1">
      <alignment horizontal="center" vertical="top"/>
    </xf>
    <xf numFmtId="0" fontId="2" fillId="0" borderId="0" xfId="0" applyFont="1" applyBorder="1" applyAlignment="1">
      <alignment horizontal="center"/>
    </xf>
    <xf numFmtId="2" fontId="2" fillId="0" borderId="0" xfId="0" applyNumberFormat="1" applyFont="1" applyBorder="1" applyAlignment="1">
      <alignment horizontal="center"/>
    </xf>
    <xf numFmtId="0" fontId="2" fillId="0" borderId="0" xfId="2" applyNumberFormat="1" applyFont="1" applyBorder="1" applyAlignment="1">
      <alignment horizontal="center"/>
    </xf>
    <xf numFmtId="0" fontId="14" fillId="0" borderId="3" xfId="0" applyFont="1" applyFill="1" applyBorder="1" applyAlignment="1">
      <alignment horizontal="center" vertical="center"/>
    </xf>
    <xf numFmtId="0" fontId="5" fillId="0" borderId="0" xfId="0" applyFont="1" applyFill="1" applyAlignment="1">
      <alignment horizontal="center"/>
    </xf>
    <xf numFmtId="1" fontId="5" fillId="0" borderId="0" xfId="0" applyNumberFormat="1" applyFont="1" applyFill="1" applyBorder="1" applyAlignment="1">
      <alignment horizontal="center"/>
    </xf>
    <xf numFmtId="0" fontId="5" fillId="0" borderId="0" xfId="0" applyFont="1" applyFill="1" applyBorder="1" applyAlignment="1">
      <alignment horizontal="center"/>
    </xf>
    <xf numFmtId="49" fontId="5" fillId="0" borderId="0" xfId="0" applyNumberFormat="1" applyFont="1" applyFill="1" applyBorder="1" applyAlignment="1">
      <alignment horizontal="left" vertical="top"/>
    </xf>
    <xf numFmtId="1" fontId="5" fillId="0" borderId="0" xfId="1" applyNumberFormat="1" applyFont="1" applyFill="1" applyBorder="1" applyAlignment="1">
      <alignment horizontal="center"/>
    </xf>
    <xf numFmtId="0" fontId="5" fillId="0" borderId="0" xfId="1" applyNumberFormat="1" applyFont="1" applyFill="1" applyBorder="1" applyAlignment="1">
      <alignment horizontal="center"/>
    </xf>
    <xf numFmtId="49" fontId="5" fillId="0" borderId="0" xfId="0" applyNumberFormat="1" applyFont="1" applyFill="1" applyBorder="1" applyAlignment="1">
      <alignment vertical="top"/>
    </xf>
    <xf numFmtId="1" fontId="5" fillId="0" borderId="0" xfId="0" applyNumberFormat="1" applyFont="1" applyFill="1" applyBorder="1" applyAlignment="1">
      <alignment horizontal="center" vertical="top"/>
    </xf>
    <xf numFmtId="1" fontId="5" fillId="0" borderId="0" xfId="0" applyNumberFormat="1" applyFont="1" applyFill="1" applyAlignment="1">
      <alignment horizontal="center"/>
    </xf>
    <xf numFmtId="1" fontId="4" fillId="0" borderId="4" xfId="0" applyNumberFormat="1" applyFont="1" applyFill="1" applyBorder="1" applyAlignment="1">
      <alignment horizontal="center"/>
    </xf>
    <xf numFmtId="1" fontId="4" fillId="0" borderId="0" xfId="0" applyNumberFormat="1" applyFont="1" applyFill="1" applyBorder="1" applyAlignment="1">
      <alignment horizontal="center"/>
    </xf>
    <xf numFmtId="0" fontId="17" fillId="0" borderId="0" xfId="3" applyFont="1" applyFill="1" applyAlignment="1">
      <alignment vertical="center"/>
    </xf>
    <xf numFmtId="0" fontId="16" fillId="0" borderId="0" xfId="3" applyFont="1" applyFill="1" applyAlignment="1">
      <alignment horizontal="center" vertical="center"/>
    </xf>
    <xf numFmtId="0" fontId="18" fillId="0" borderId="0" xfId="3" applyFont="1" applyFill="1" applyAlignment="1">
      <alignment horizontal="center" vertical="center"/>
    </xf>
    <xf numFmtId="0" fontId="19" fillId="0" borderId="0" xfId="3" applyFont="1" applyFill="1" applyAlignment="1">
      <alignment horizontal="left" vertical="top"/>
    </xf>
    <xf numFmtId="0" fontId="21" fillId="0" borderId="0" xfId="3" applyFont="1" applyFill="1" applyAlignment="1">
      <alignment horizontal="left" vertical="top"/>
    </xf>
    <xf numFmtId="0" fontId="22" fillId="0" borderId="0" xfId="3" applyFont="1" applyFill="1" applyAlignment="1">
      <alignment horizontal="left" vertical="top" wrapText="1"/>
    </xf>
    <xf numFmtId="0" fontId="23" fillId="0" borderId="0" xfId="3" applyFont="1" applyFill="1" applyAlignment="1">
      <alignment horizontal="left" vertical="top" wrapText="1"/>
    </xf>
    <xf numFmtId="49" fontId="25" fillId="0" borderId="5" xfId="3" applyNumberFormat="1" applyFont="1" applyFill="1" applyBorder="1" applyAlignment="1">
      <alignment horizontal="center" vertical="center" wrapText="1"/>
    </xf>
    <xf numFmtId="0" fontId="25" fillId="0" borderId="5" xfId="3" applyFont="1" applyFill="1" applyBorder="1" applyAlignment="1">
      <alignment horizontal="center" vertical="center" wrapText="1"/>
    </xf>
    <xf numFmtId="0" fontId="9" fillId="0" borderId="5" xfId="3" applyFont="1" applyFill="1" applyBorder="1" applyAlignment="1">
      <alignment horizontal="center" vertical="center" wrapText="1"/>
    </xf>
    <xf numFmtId="49" fontId="17" fillId="0" borderId="5" xfId="3" applyNumberFormat="1" applyFont="1" applyFill="1" applyBorder="1" applyAlignment="1">
      <alignment horizontal="center" vertical="center"/>
    </xf>
    <xf numFmtId="0" fontId="17" fillId="0" borderId="5" xfId="3" applyFont="1" applyFill="1" applyBorder="1" applyAlignment="1">
      <alignment vertical="center"/>
    </xf>
    <xf numFmtId="0" fontId="2" fillId="0" borderId="5" xfId="3" applyFont="1" applyFill="1" applyBorder="1" applyAlignment="1">
      <alignment vertical="center"/>
    </xf>
    <xf numFmtId="1" fontId="17" fillId="0" borderId="6" xfId="3" applyNumberFormat="1" applyFont="1" applyFill="1" applyBorder="1" applyAlignment="1">
      <alignment horizontal="center" vertical="center"/>
    </xf>
    <xf numFmtId="2" fontId="17" fillId="0" borderId="6" xfId="3" applyNumberFormat="1" applyFont="1" applyFill="1" applyBorder="1" applyAlignment="1">
      <alignment horizontal="center" vertical="center"/>
    </xf>
    <xf numFmtId="0" fontId="2" fillId="0" borderId="6" xfId="3" applyFont="1" applyFill="1" applyBorder="1" applyAlignment="1">
      <alignment horizontal="justify" vertical="center" wrapText="1"/>
    </xf>
    <xf numFmtId="2" fontId="2" fillId="0" borderId="6" xfId="3" applyNumberFormat="1" applyFont="1" applyFill="1" applyBorder="1" applyAlignment="1">
      <alignment horizontal="center" vertical="center"/>
    </xf>
    <xf numFmtId="0" fontId="2" fillId="0" borderId="6" xfId="3" applyFont="1" applyFill="1" applyBorder="1" applyAlignment="1">
      <alignment horizontal="center" vertical="center"/>
    </xf>
    <xf numFmtId="1" fontId="26" fillId="0" borderId="6" xfId="3" applyNumberFormat="1" applyFont="1" applyFill="1" applyBorder="1" applyAlignment="1">
      <alignment horizontal="center" vertical="center"/>
    </xf>
    <xf numFmtId="1" fontId="17" fillId="0" borderId="7" xfId="3" applyNumberFormat="1" applyFont="1" applyFill="1" applyBorder="1" applyAlignment="1">
      <alignment horizontal="center" vertical="center"/>
    </xf>
    <xf numFmtId="2" fontId="17" fillId="0" borderId="7" xfId="3" applyNumberFormat="1" applyFont="1" applyFill="1" applyBorder="1" applyAlignment="1">
      <alignment horizontal="center" vertical="center"/>
    </xf>
    <xf numFmtId="0" fontId="2" fillId="0" borderId="7" xfId="3" applyFont="1" applyFill="1" applyBorder="1" applyAlignment="1">
      <alignment horizontal="justify" vertical="center" wrapText="1"/>
    </xf>
    <xf numFmtId="2" fontId="2" fillId="0" borderId="7" xfId="3" applyNumberFormat="1" applyFont="1" applyFill="1" applyBorder="1" applyAlignment="1">
      <alignment horizontal="center" vertical="center"/>
    </xf>
    <xf numFmtId="0" fontId="2" fillId="0" borderId="7" xfId="3" applyFont="1" applyFill="1" applyBorder="1" applyAlignment="1">
      <alignment horizontal="center" vertical="center"/>
    </xf>
    <xf numFmtId="1" fontId="26" fillId="0" borderId="7" xfId="3" applyNumberFormat="1" applyFont="1" applyFill="1" applyBorder="1" applyAlignment="1">
      <alignment horizontal="center" vertical="center"/>
    </xf>
    <xf numFmtId="0" fontId="17" fillId="0" borderId="7" xfId="3" applyNumberFormat="1" applyFont="1" applyFill="1" applyBorder="1" applyAlignment="1">
      <alignment horizontal="center" vertical="center"/>
    </xf>
    <xf numFmtId="1" fontId="17" fillId="0" borderId="8" xfId="3" applyNumberFormat="1" applyFont="1" applyFill="1" applyBorder="1" applyAlignment="1">
      <alignment horizontal="center" vertical="center"/>
    </xf>
    <xf numFmtId="2" fontId="17" fillId="0" borderId="8" xfId="3" applyNumberFormat="1" applyFont="1" applyFill="1" applyBorder="1" applyAlignment="1">
      <alignment horizontal="center" vertical="center"/>
    </xf>
    <xf numFmtId="0" fontId="17" fillId="0" borderId="8" xfId="3" applyFont="1" applyFill="1" applyBorder="1" applyAlignment="1">
      <alignment horizontal="justify" vertical="center" wrapText="1"/>
    </xf>
    <xf numFmtId="0" fontId="17" fillId="0" borderId="8" xfId="3" applyFont="1" applyFill="1" applyBorder="1" applyAlignment="1">
      <alignment horizontal="center" vertical="center"/>
    </xf>
    <xf numFmtId="1" fontId="26" fillId="0" borderId="8" xfId="3" applyNumberFormat="1" applyFont="1" applyFill="1" applyBorder="1" applyAlignment="1">
      <alignment horizontal="center" vertical="center"/>
    </xf>
    <xf numFmtId="0" fontId="17" fillId="0" borderId="7" xfId="3" applyFont="1" applyFill="1" applyBorder="1" applyAlignment="1">
      <alignment horizontal="justify" vertical="center" wrapText="1"/>
    </xf>
    <xf numFmtId="0" fontId="17" fillId="0" borderId="7" xfId="3" applyFont="1" applyFill="1" applyBorder="1" applyAlignment="1">
      <alignment horizontal="center" vertical="center"/>
    </xf>
    <xf numFmtId="1" fontId="17" fillId="0" borderId="9" xfId="3" applyNumberFormat="1" applyFont="1" applyFill="1" applyBorder="1" applyAlignment="1">
      <alignment horizontal="center" vertical="center"/>
    </xf>
    <xf numFmtId="2" fontId="17" fillId="0" borderId="9" xfId="3" applyNumberFormat="1" applyFont="1" applyFill="1" applyBorder="1" applyAlignment="1">
      <alignment horizontal="center" vertical="center"/>
    </xf>
    <xf numFmtId="0" fontId="2" fillId="0" borderId="9" xfId="3" applyFont="1" applyFill="1" applyBorder="1" applyAlignment="1">
      <alignment horizontal="justify" vertical="center" wrapText="1"/>
    </xf>
    <xf numFmtId="2" fontId="2" fillId="0" borderId="9" xfId="3" applyNumberFormat="1" applyFont="1" applyFill="1" applyBorder="1" applyAlignment="1">
      <alignment horizontal="center" vertical="center"/>
    </xf>
    <xf numFmtId="0" fontId="2" fillId="0" borderId="9" xfId="3" applyFont="1" applyFill="1" applyBorder="1" applyAlignment="1">
      <alignment horizontal="center" vertical="center"/>
    </xf>
    <xf numFmtId="1" fontId="2" fillId="0" borderId="9" xfId="3" applyNumberFormat="1" applyFont="1" applyFill="1" applyBorder="1" applyAlignment="1">
      <alignment horizontal="center" vertical="center"/>
    </xf>
    <xf numFmtId="1" fontId="2" fillId="0" borderId="7" xfId="3" applyNumberFormat="1" applyFont="1" applyFill="1" applyBorder="1" applyAlignment="1">
      <alignment horizontal="center" vertical="center"/>
    </xf>
    <xf numFmtId="1" fontId="2" fillId="0" borderId="8" xfId="3" applyNumberFormat="1" applyFont="1" applyFill="1" applyBorder="1" applyAlignment="1">
      <alignment horizontal="center" vertical="center"/>
    </xf>
    <xf numFmtId="1" fontId="26" fillId="0" borderId="9" xfId="3" applyNumberFormat="1" applyFont="1" applyFill="1" applyBorder="1" applyAlignment="1">
      <alignment horizontal="center" vertical="center"/>
    </xf>
    <xf numFmtId="0" fontId="2" fillId="0" borderId="8" xfId="3" applyFont="1" applyFill="1" applyBorder="1" applyAlignment="1">
      <alignment horizontal="justify" vertical="center" wrapText="1"/>
    </xf>
    <xf numFmtId="2" fontId="2" fillId="0" borderId="8" xfId="3" applyNumberFormat="1" applyFont="1" applyFill="1" applyBorder="1" applyAlignment="1">
      <alignment horizontal="center" vertical="center"/>
    </xf>
    <xf numFmtId="0" fontId="2" fillId="0" borderId="8" xfId="3" applyFont="1" applyFill="1" applyBorder="1" applyAlignment="1">
      <alignment horizontal="center" vertical="center"/>
    </xf>
    <xf numFmtId="0" fontId="20" fillId="0" borderId="8" xfId="3" applyFont="1" applyFill="1" applyBorder="1" applyAlignment="1">
      <alignment horizontal="justify" vertical="center" wrapText="1"/>
    </xf>
    <xf numFmtId="1" fontId="17" fillId="0" borderId="10" xfId="3" applyNumberFormat="1" applyFont="1" applyFill="1" applyBorder="1" applyAlignment="1">
      <alignment horizontal="center" vertical="center"/>
    </xf>
    <xf numFmtId="2" fontId="17" fillId="0" borderId="10" xfId="3" applyNumberFormat="1" applyFont="1" applyFill="1" applyBorder="1" applyAlignment="1">
      <alignment horizontal="center" vertical="center"/>
    </xf>
    <xf numFmtId="0" fontId="17" fillId="0" borderId="10" xfId="3" applyFont="1" applyFill="1" applyBorder="1" applyAlignment="1">
      <alignment horizontal="justify" vertical="center" wrapText="1"/>
    </xf>
    <xf numFmtId="0" fontId="17" fillId="0" borderId="10" xfId="3" applyFont="1" applyFill="1" applyBorder="1" applyAlignment="1">
      <alignment horizontal="center" vertical="center"/>
    </xf>
    <xf numFmtId="1" fontId="2" fillId="0" borderId="10" xfId="3" applyNumberFormat="1" applyFont="1" applyFill="1" applyBorder="1" applyAlignment="1">
      <alignment horizontal="center" vertical="center"/>
    </xf>
    <xf numFmtId="0" fontId="17" fillId="0" borderId="9" xfId="3" applyFont="1" applyFill="1" applyBorder="1" applyAlignment="1">
      <alignment horizontal="justify" vertical="center" wrapText="1"/>
    </xf>
    <xf numFmtId="0" fontId="17" fillId="0" borderId="9" xfId="3" applyFont="1" applyFill="1" applyBorder="1" applyAlignment="1">
      <alignment horizontal="center" vertical="center"/>
    </xf>
    <xf numFmtId="165" fontId="17" fillId="0" borderId="7" xfId="3" applyNumberFormat="1" applyFont="1" applyFill="1" applyBorder="1" applyAlignment="1">
      <alignment horizontal="center" vertical="center"/>
    </xf>
    <xf numFmtId="49" fontId="17" fillId="0" borderId="0" xfId="3" applyNumberFormat="1" applyFont="1" applyFill="1" applyAlignment="1">
      <alignment horizontal="center" vertical="center"/>
    </xf>
    <xf numFmtId="2" fontId="24" fillId="0" borderId="0" xfId="3" applyNumberFormat="1" applyFont="1" applyFill="1" applyAlignment="1">
      <alignment horizontal="left" vertical="center"/>
    </xf>
    <xf numFmtId="1" fontId="27" fillId="0" borderId="0" xfId="3" applyNumberFormat="1" applyFont="1" applyFill="1" applyAlignment="1">
      <alignment horizontal="center" vertical="center"/>
    </xf>
    <xf numFmtId="1" fontId="2" fillId="0" borderId="0" xfId="3" applyNumberFormat="1" applyFont="1" applyFill="1" applyAlignment="1">
      <alignment vertical="center"/>
    </xf>
    <xf numFmtId="49" fontId="19" fillId="0" borderId="0" xfId="3" applyNumberFormat="1" applyFont="1" applyFill="1" applyAlignment="1">
      <alignment horizontal="left" vertical="center"/>
    </xf>
    <xf numFmtId="0" fontId="19" fillId="0" borderId="0" xfId="3" applyFont="1" applyFill="1" applyAlignment="1">
      <alignment vertical="center"/>
    </xf>
    <xf numFmtId="0" fontId="2" fillId="0" borderId="0" xfId="3" applyFont="1" applyFill="1" applyAlignment="1">
      <alignment vertical="center"/>
    </xf>
    <xf numFmtId="49" fontId="2" fillId="0" borderId="0" xfId="3" applyNumberFormat="1" applyFont="1" applyFill="1" applyAlignment="1">
      <alignment horizontal="center" vertical="center"/>
    </xf>
    <xf numFmtId="0" fontId="2" fillId="0" borderId="0" xfId="3" applyFont="1" applyFill="1" applyAlignment="1">
      <alignment horizontal="center" vertical="center"/>
    </xf>
    <xf numFmtId="0" fontId="6" fillId="0" borderId="0" xfId="3" applyFont="1" applyFill="1" applyAlignment="1">
      <alignment vertical="center"/>
    </xf>
    <xf numFmtId="49" fontId="17" fillId="0" borderId="0" xfId="3" applyNumberFormat="1" applyFont="1" applyFill="1" applyAlignment="1">
      <alignment horizontal="left" vertical="center"/>
    </xf>
    <xf numFmtId="0" fontId="19" fillId="0" borderId="0" xfId="3" applyFont="1" applyFill="1" applyAlignment="1">
      <alignment horizontal="center" vertical="center"/>
    </xf>
    <xf numFmtId="49" fontId="19" fillId="0" borderId="0" xfId="3" applyNumberFormat="1" applyFont="1" applyFill="1" applyAlignment="1">
      <alignment horizontal="center" vertical="center"/>
    </xf>
    <xf numFmtId="0" fontId="6" fillId="0" borderId="0" xfId="3" applyFont="1" applyFill="1" applyAlignment="1">
      <alignment horizontal="center" vertical="center"/>
    </xf>
    <xf numFmtId="0" fontId="2" fillId="0" borderId="0" xfId="0" applyFont="1" applyFill="1" applyBorder="1" applyAlignment="1">
      <alignment horizontal="justify" vertical="top" wrapText="1"/>
    </xf>
    <xf numFmtId="0" fontId="2" fillId="0" borderId="0" xfId="0" applyFont="1" applyFill="1" applyBorder="1" applyAlignment="1">
      <alignment horizontal="justify"/>
    </xf>
    <xf numFmtId="0" fontId="2" fillId="0" borderId="0" xfId="0" applyFont="1" applyBorder="1" applyAlignment="1">
      <alignment horizontal="justify" vertical="center" wrapText="1"/>
    </xf>
    <xf numFmtId="0" fontId="2" fillId="0" borderId="0" xfId="0" applyFont="1" applyFill="1" applyBorder="1" applyAlignment="1">
      <alignment horizontal="justify" vertical="top"/>
    </xf>
    <xf numFmtId="0" fontId="6" fillId="0" borderId="0" xfId="0" applyFont="1" applyFill="1" applyBorder="1" applyAlignment="1">
      <alignment horizontal="center"/>
    </xf>
    <xf numFmtId="0" fontId="9" fillId="0" borderId="0" xfId="0" applyFont="1" applyFill="1" applyBorder="1" applyAlignment="1">
      <alignment horizontal="justify" vertical="top" wrapText="1"/>
    </xf>
    <xf numFmtId="0" fontId="9" fillId="0" borderId="2" xfId="0" applyFont="1" applyFill="1" applyBorder="1" applyAlignment="1">
      <alignment horizontal="justify" vertical="top" wrapText="1"/>
    </xf>
    <xf numFmtId="0" fontId="6" fillId="0" borderId="0" xfId="0" applyFont="1" applyFill="1" applyAlignment="1">
      <alignment horizontal="center"/>
    </xf>
    <xf numFmtId="0" fontId="6" fillId="0" borderId="2" xfId="0" applyFont="1" applyFill="1" applyBorder="1" applyAlignment="1">
      <alignment horizontal="center"/>
    </xf>
    <xf numFmtId="0" fontId="2" fillId="0" borderId="0" xfId="0" applyFont="1" applyFill="1" applyBorder="1" applyAlignment="1">
      <alignment horizontal="left"/>
    </xf>
    <xf numFmtId="0" fontId="2" fillId="0" borderId="0" xfId="0" applyFont="1" applyBorder="1" applyAlignment="1">
      <alignment horizontal="justify" vertical="top" wrapText="1"/>
    </xf>
    <xf numFmtId="0" fontId="6" fillId="0" borderId="4" xfId="0" applyFont="1" applyFill="1" applyBorder="1" applyAlignment="1">
      <alignment horizontal="center"/>
    </xf>
    <xf numFmtId="0" fontId="2" fillId="0" borderId="0" xfId="0" applyFont="1" applyFill="1" applyBorder="1" applyAlignment="1">
      <alignment horizontal="right"/>
    </xf>
    <xf numFmtId="0" fontId="13" fillId="0" borderId="0" xfId="0" applyFont="1" applyFill="1" applyAlignment="1">
      <alignment horizontal="center"/>
    </xf>
    <xf numFmtId="0" fontId="8" fillId="0" borderId="0" xfId="0" applyFont="1" applyFill="1" applyAlignment="1">
      <alignment horizontal="center" vertical="center"/>
    </xf>
    <xf numFmtId="0" fontId="10" fillId="0" borderId="3" xfId="0" applyFont="1" applyFill="1" applyBorder="1" applyAlignment="1">
      <alignment horizontal="center" vertical="center"/>
    </xf>
    <xf numFmtId="0" fontId="2" fillId="0" borderId="0" xfId="0" applyFont="1" applyFill="1" applyAlignment="1">
      <alignment horizontal="justify" vertical="top"/>
    </xf>
    <xf numFmtId="0" fontId="2" fillId="0" borderId="0" xfId="0" applyFont="1" applyFill="1" applyBorder="1" applyAlignment="1">
      <alignment horizontal="distributed" vertical="top"/>
    </xf>
    <xf numFmtId="0" fontId="2" fillId="0" borderId="0" xfId="0" applyFont="1" applyBorder="1" applyAlignment="1">
      <alignment horizontal="left" vertical="top" wrapText="1"/>
    </xf>
    <xf numFmtId="0" fontId="16" fillId="0" borderId="0" xfId="3" applyFont="1" applyFill="1" applyAlignment="1">
      <alignment horizontal="center" vertical="center"/>
    </xf>
    <xf numFmtId="0" fontId="20" fillId="0" borderId="0" xfId="3" applyFont="1" applyFill="1" applyAlignment="1">
      <alignment horizontal="distributed" vertical="top" wrapText="1" justifyLastLine="1"/>
    </xf>
    <xf numFmtId="49" fontId="24" fillId="0" borderId="0" xfId="3" applyNumberFormat="1" applyFont="1" applyFill="1" applyAlignment="1">
      <alignment horizontal="center" vertical="top"/>
    </xf>
  </cellXfs>
  <cellStyles count="4">
    <cellStyle name="Comma" xfId="1" builtinId="3"/>
    <cellStyle name="Comma 6" xfId="2"/>
    <cellStyle name="Normal" xfId="0" builtinId="0"/>
    <cellStyle name="Normal 2"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bodyPr wrap="none" fromWordArt="1">
        <a:prstTxWarp prst="textButton">
          <a:avLst>
            <a:gd name="adj" fmla="val 10772088"/>
          </a:avLst>
        </a:prstTxWarp>
      </a:bodyPr>
      <a:lstStyle>
        <a:defPPr algn="ctr" rtl="0">
          <a:buNone/>
          <a:defRPr sz="3600" b="1" kern="10" spc="720">
            <a:ln w="9525">
              <a:solidFill>
                <a:srgbClr val="7F7F7F"/>
              </a:solidFill>
              <a:round/>
              <a:headEnd/>
              <a:tailEnd/>
            </a:ln>
            <a:solidFill>
              <a:srgbClr val="000000">
                <a:alpha val="80000"/>
              </a:srgbClr>
            </a:solidFill>
            <a:effectLst>
              <a:outerShdw dist="80322" dir="11906097" algn="ctr" rotWithShape="0">
                <a:srgbClr val="868686">
                  <a:alpha val="50000"/>
                </a:srgbClr>
              </a:outerShdw>
            </a:effectLst>
            <a:latin typeface="Arial Narrow" panose="020B0606020202030204" pitchFamily="34" charset="0"/>
          </a:defRPr>
        </a:defPPr>
      </a:lstStyle>
    </a:spDef>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J148"/>
  <sheetViews>
    <sheetView view="pageBreakPreview" topLeftCell="A58" zoomScale="130" zoomScaleNormal="145" zoomScaleSheetLayoutView="130" workbookViewId="0">
      <selection activeCell="I124" sqref="I7:I124"/>
    </sheetView>
  </sheetViews>
  <sheetFormatPr defaultRowHeight="12.75"/>
  <cols>
    <col min="1" max="1" width="9.140625" style="7"/>
    <col min="2" max="2" width="15.42578125" style="6" customWidth="1"/>
    <col min="3" max="3" width="18.5703125" style="6" customWidth="1"/>
    <col min="4" max="4" width="12.5703125" style="6" customWidth="1"/>
    <col min="5" max="5" width="2.7109375" style="2" bestFit="1" customWidth="1"/>
    <col min="6" max="6" width="10.42578125" style="35" customWidth="1"/>
    <col min="7" max="7" width="9.85546875" style="16" customWidth="1"/>
    <col min="8" max="8" width="9.7109375" style="16" customWidth="1"/>
    <col min="9" max="9" width="10.5703125" style="51" customWidth="1"/>
    <col min="10" max="16384" width="9.140625" style="6"/>
  </cols>
  <sheetData>
    <row r="1" spans="1:10">
      <c r="A1" s="144" t="s">
        <v>133</v>
      </c>
      <c r="B1" s="144"/>
      <c r="C1" s="144"/>
      <c r="D1" s="144"/>
      <c r="E1" s="144"/>
      <c r="F1" s="144"/>
      <c r="G1" s="144"/>
      <c r="H1" s="144"/>
      <c r="I1" s="144"/>
    </row>
    <row r="2" spans="1:10">
      <c r="A2" s="144"/>
      <c r="B2" s="144"/>
      <c r="C2" s="144"/>
      <c r="D2" s="144"/>
      <c r="E2" s="144"/>
      <c r="F2" s="144"/>
      <c r="G2" s="144"/>
      <c r="H2" s="144"/>
      <c r="I2" s="144"/>
    </row>
    <row r="3" spans="1:10">
      <c r="A3" s="137" t="s">
        <v>7</v>
      </c>
      <c r="B3" s="137"/>
      <c r="C3" s="135" t="s">
        <v>32</v>
      </c>
      <c r="D3" s="135"/>
      <c r="E3" s="135"/>
      <c r="F3" s="135"/>
      <c r="G3" s="135"/>
      <c r="H3" s="135"/>
      <c r="I3" s="135"/>
    </row>
    <row r="4" spans="1:10" ht="33.75" customHeight="1" thickBot="1">
      <c r="A4" s="138"/>
      <c r="B4" s="138"/>
      <c r="C4" s="136"/>
      <c r="D4" s="136"/>
      <c r="E4" s="136"/>
      <c r="F4" s="136"/>
      <c r="G4" s="136"/>
      <c r="H4" s="136"/>
      <c r="I4" s="136"/>
      <c r="J4" s="10"/>
    </row>
    <row r="5" spans="1:10" s="13" customFormat="1" ht="15" thickBot="1">
      <c r="A5" s="20" t="s">
        <v>9</v>
      </c>
      <c r="B5" s="145" t="s">
        <v>0</v>
      </c>
      <c r="C5" s="145"/>
      <c r="D5" s="145"/>
      <c r="E5" s="145"/>
      <c r="F5" s="36" t="s">
        <v>1</v>
      </c>
      <c r="G5" s="11" t="s">
        <v>2</v>
      </c>
      <c r="H5" s="11" t="s">
        <v>3</v>
      </c>
      <c r="I5" s="50" t="s">
        <v>4</v>
      </c>
      <c r="J5" s="12"/>
    </row>
    <row r="6" spans="1:10" ht="6" customHeight="1">
      <c r="A6" s="21"/>
      <c r="J6" s="10"/>
    </row>
    <row r="7" spans="1:10" ht="14.25" customHeight="1">
      <c r="A7" s="15" t="s">
        <v>33</v>
      </c>
      <c r="B7" s="146" t="s">
        <v>86</v>
      </c>
      <c r="C7" s="146"/>
      <c r="D7" s="146"/>
      <c r="E7" s="146"/>
      <c r="F7" s="4">
        <v>847</v>
      </c>
      <c r="G7" s="4">
        <v>378.13</v>
      </c>
      <c r="H7" s="3" t="s">
        <v>5</v>
      </c>
      <c r="I7" s="52">
        <f>F7*G7/100</f>
        <v>3202.7610999999997</v>
      </c>
      <c r="J7" s="10"/>
    </row>
    <row r="8" spans="1:10">
      <c r="A8" s="6"/>
      <c r="B8" s="42" t="s">
        <v>92</v>
      </c>
      <c r="C8" s="42"/>
      <c r="D8" s="42"/>
      <c r="E8" s="42"/>
      <c r="F8" s="3"/>
      <c r="G8" s="3"/>
      <c r="H8" s="3"/>
      <c r="I8" s="53"/>
      <c r="J8" s="10"/>
    </row>
    <row r="9" spans="1:10">
      <c r="A9" s="8"/>
      <c r="B9" s="10"/>
      <c r="C9" s="10"/>
      <c r="D9" s="10"/>
      <c r="E9" s="3"/>
      <c r="F9" s="1"/>
      <c r="G9" s="3"/>
      <c r="H9" s="3"/>
      <c r="I9" s="52"/>
      <c r="J9" s="10"/>
    </row>
    <row r="10" spans="1:10">
      <c r="A10" s="15" t="s">
        <v>35</v>
      </c>
      <c r="B10" s="147" t="s">
        <v>36</v>
      </c>
      <c r="C10" s="147"/>
      <c r="D10" s="147"/>
      <c r="E10" s="147"/>
      <c r="F10" s="43">
        <v>20.366</v>
      </c>
      <c r="G10" s="4">
        <v>60.5</v>
      </c>
      <c r="H10" s="3" t="s">
        <v>19</v>
      </c>
      <c r="I10" s="52">
        <f>F10*G10</f>
        <v>1232.143</v>
      </c>
      <c r="J10" s="10"/>
    </row>
    <row r="11" spans="1:10">
      <c r="A11" s="6"/>
      <c r="B11" s="42" t="s">
        <v>93</v>
      </c>
      <c r="C11" s="42"/>
      <c r="D11" s="42"/>
      <c r="E11" s="42"/>
      <c r="F11" s="3"/>
      <c r="G11" s="3"/>
      <c r="H11" s="3"/>
      <c r="I11" s="53"/>
      <c r="J11" s="10"/>
    </row>
    <row r="12" spans="1:10">
      <c r="A12" s="6"/>
      <c r="B12" s="42"/>
      <c r="C12" s="42"/>
      <c r="D12" s="42"/>
      <c r="E12" s="42"/>
      <c r="F12" s="3"/>
      <c r="G12" s="3"/>
      <c r="H12" s="3"/>
      <c r="I12" s="53"/>
      <c r="J12" s="10"/>
    </row>
    <row r="13" spans="1:10">
      <c r="A13" s="15" t="s">
        <v>37</v>
      </c>
      <c r="B13" s="148" t="s">
        <v>38</v>
      </c>
      <c r="C13" s="148"/>
      <c r="D13" s="148"/>
      <c r="E13" s="148"/>
      <c r="F13" s="4">
        <v>620</v>
      </c>
      <c r="G13" s="40">
        <v>121</v>
      </c>
      <c r="H13" s="41" t="s">
        <v>12</v>
      </c>
      <c r="I13" s="52">
        <f>F13*G13%</f>
        <v>750.19999999999993</v>
      </c>
      <c r="J13" s="10"/>
    </row>
    <row r="14" spans="1:10">
      <c r="A14" s="6"/>
      <c r="B14" s="42" t="s">
        <v>95</v>
      </c>
      <c r="C14" s="42"/>
      <c r="D14" s="42"/>
      <c r="E14" s="42"/>
      <c r="F14" s="4"/>
      <c r="G14" s="40"/>
      <c r="H14" s="41"/>
      <c r="I14" s="52"/>
      <c r="J14" s="10"/>
    </row>
    <row r="15" spans="1:10">
      <c r="A15" s="8" t="s">
        <v>94</v>
      </c>
      <c r="B15" s="10"/>
      <c r="C15" s="10"/>
      <c r="D15" s="10"/>
      <c r="E15" s="3"/>
      <c r="F15" s="1"/>
      <c r="G15" s="3"/>
      <c r="H15" s="3"/>
      <c r="I15" s="52"/>
      <c r="J15" s="10"/>
    </row>
    <row r="16" spans="1:10" ht="27.75" customHeight="1">
      <c r="A16" s="15" t="s">
        <v>39</v>
      </c>
      <c r="B16" s="133" t="s">
        <v>87</v>
      </c>
      <c r="C16" s="133"/>
      <c r="D16" s="133"/>
      <c r="E16" s="133"/>
      <c r="F16" s="4">
        <v>465</v>
      </c>
      <c r="G16" s="4">
        <v>1285.6300000000001</v>
      </c>
      <c r="H16" s="3" t="s">
        <v>5</v>
      </c>
      <c r="I16" s="52">
        <f>F16*G16%</f>
        <v>5978.1795000000002</v>
      </c>
      <c r="J16" s="10"/>
    </row>
    <row r="17" spans="1:10">
      <c r="A17" s="6"/>
      <c r="B17" s="42" t="s">
        <v>118</v>
      </c>
      <c r="C17" s="42"/>
      <c r="D17" s="42"/>
      <c r="E17" s="42"/>
      <c r="F17" s="3"/>
      <c r="G17" s="4"/>
      <c r="H17" s="3"/>
      <c r="I17" s="52"/>
      <c r="J17" s="10"/>
    </row>
    <row r="18" spans="1:10">
      <c r="A18" s="8"/>
      <c r="B18" s="10"/>
      <c r="C18" s="10"/>
      <c r="D18" s="10"/>
      <c r="E18" s="3"/>
      <c r="F18" s="3"/>
      <c r="G18" s="4"/>
      <c r="H18" s="3"/>
      <c r="I18" s="52"/>
      <c r="J18" s="10"/>
    </row>
    <row r="19" spans="1:10" ht="41.25" customHeight="1">
      <c r="A19" s="15" t="s">
        <v>40</v>
      </c>
      <c r="B19" s="132" t="s">
        <v>41</v>
      </c>
      <c r="C19" s="132"/>
      <c r="D19" s="132"/>
      <c r="E19" s="132"/>
      <c r="F19" s="4">
        <v>39</v>
      </c>
      <c r="G19" s="4">
        <v>5445</v>
      </c>
      <c r="H19" s="47" t="s">
        <v>5</v>
      </c>
      <c r="I19" s="52">
        <f>F19*G19%</f>
        <v>2123.5500000000002</v>
      </c>
      <c r="J19" s="10"/>
    </row>
    <row r="20" spans="1:10">
      <c r="A20" s="6"/>
      <c r="B20" s="42" t="s">
        <v>96</v>
      </c>
      <c r="C20" s="42"/>
      <c r="D20" s="42"/>
      <c r="E20" s="42"/>
      <c r="F20" s="3"/>
      <c r="G20" s="4"/>
      <c r="H20" s="3"/>
      <c r="I20" s="52"/>
      <c r="J20" s="10"/>
    </row>
    <row r="21" spans="1:10">
      <c r="A21" s="8"/>
      <c r="B21" s="10"/>
      <c r="C21" s="10"/>
      <c r="D21" s="10"/>
      <c r="E21" s="3"/>
      <c r="F21" s="1"/>
      <c r="G21" s="3"/>
      <c r="H21" s="3"/>
      <c r="I21" s="52"/>
      <c r="J21" s="10"/>
    </row>
    <row r="22" spans="1:10" ht="27.75" customHeight="1">
      <c r="A22" s="15" t="s">
        <v>42</v>
      </c>
      <c r="B22" s="133" t="s">
        <v>43</v>
      </c>
      <c r="C22" s="133"/>
      <c r="D22" s="133"/>
      <c r="E22" s="133"/>
      <c r="F22" s="4">
        <v>422</v>
      </c>
      <c r="G22" s="4">
        <v>8694.9500000000007</v>
      </c>
      <c r="H22" s="3" t="s">
        <v>5</v>
      </c>
      <c r="I22" s="52">
        <f>F22*G22/100</f>
        <v>36692.689000000006</v>
      </c>
      <c r="J22" s="10"/>
    </row>
    <row r="23" spans="1:10">
      <c r="A23" s="6"/>
      <c r="B23" s="42" t="s">
        <v>97</v>
      </c>
      <c r="C23" s="42"/>
      <c r="D23" s="42"/>
      <c r="E23" s="42"/>
      <c r="F23" s="3"/>
      <c r="G23" s="3"/>
      <c r="H23" s="3"/>
      <c r="I23" s="53"/>
      <c r="J23" s="10"/>
    </row>
    <row r="24" spans="1:10">
      <c r="A24" s="8"/>
      <c r="B24" s="10"/>
      <c r="C24" s="10"/>
      <c r="D24" s="10"/>
      <c r="E24" s="3"/>
      <c r="F24" s="3"/>
      <c r="G24" s="3"/>
      <c r="H24" s="3"/>
      <c r="I24" s="52"/>
      <c r="J24" s="10"/>
    </row>
    <row r="25" spans="1:10" ht="27.75" customHeight="1">
      <c r="A25" s="22" t="s">
        <v>44</v>
      </c>
      <c r="B25" s="133" t="s">
        <v>10</v>
      </c>
      <c r="C25" s="133"/>
      <c r="D25" s="133"/>
      <c r="E25" s="133"/>
      <c r="F25" s="4">
        <v>120</v>
      </c>
      <c r="G25" s="3">
        <v>11948.36</v>
      </c>
      <c r="H25" s="3" t="s">
        <v>12</v>
      </c>
      <c r="I25" s="52">
        <f>F25*G25/100</f>
        <v>14338.032000000001</v>
      </c>
      <c r="J25" s="10"/>
    </row>
    <row r="26" spans="1:10">
      <c r="A26" s="6"/>
      <c r="B26" s="42" t="s">
        <v>98</v>
      </c>
      <c r="C26" s="42"/>
      <c r="D26" s="42"/>
      <c r="E26" s="42"/>
      <c r="F26" s="15"/>
      <c r="G26" s="37"/>
      <c r="H26" s="37"/>
      <c r="I26" s="54"/>
      <c r="J26" s="10"/>
    </row>
    <row r="27" spans="1:10">
      <c r="A27" s="6"/>
      <c r="B27" s="37"/>
      <c r="C27" s="37"/>
      <c r="D27" s="37"/>
      <c r="E27" s="37"/>
      <c r="F27" s="3"/>
      <c r="G27" s="3"/>
      <c r="H27" s="3"/>
      <c r="I27" s="52"/>
      <c r="J27" s="10"/>
    </row>
    <row r="28" spans="1:10" ht="116.25" customHeight="1">
      <c r="A28" s="22" t="s">
        <v>45</v>
      </c>
      <c r="B28" s="130" t="s">
        <v>46</v>
      </c>
      <c r="C28" s="130"/>
      <c r="D28" s="130"/>
      <c r="E28" s="130"/>
      <c r="F28" s="4">
        <v>329</v>
      </c>
      <c r="G28" s="4">
        <v>337</v>
      </c>
      <c r="H28" s="3" t="s">
        <v>13</v>
      </c>
      <c r="I28" s="52">
        <f>F28*G28</f>
        <v>110873</v>
      </c>
    </row>
    <row r="29" spans="1:10">
      <c r="A29" s="6"/>
      <c r="B29" s="42" t="s">
        <v>99</v>
      </c>
      <c r="C29" s="42"/>
      <c r="D29" s="42"/>
      <c r="E29" s="42"/>
      <c r="F29" s="3"/>
      <c r="G29" s="3"/>
      <c r="H29" s="3"/>
      <c r="I29" s="53"/>
      <c r="J29" s="10"/>
    </row>
    <row r="30" spans="1:10">
      <c r="A30" s="8"/>
      <c r="B30" s="10"/>
      <c r="C30" s="10"/>
      <c r="D30" s="10"/>
      <c r="E30" s="3"/>
      <c r="F30" s="3"/>
      <c r="G30" s="3"/>
      <c r="H30" s="3"/>
      <c r="I30" s="52"/>
      <c r="J30" s="10"/>
    </row>
    <row r="31" spans="1:10" ht="67.5" customHeight="1">
      <c r="A31" s="22" t="s">
        <v>47</v>
      </c>
      <c r="B31" s="130" t="s">
        <v>18</v>
      </c>
      <c r="C31" s="130"/>
      <c r="D31" s="130"/>
      <c r="E31" s="130"/>
      <c r="F31" s="43">
        <f>F28*5/112</f>
        <v>14.6875</v>
      </c>
      <c r="G31" s="4">
        <v>5001.7</v>
      </c>
      <c r="H31" s="3" t="s">
        <v>19</v>
      </c>
      <c r="I31" s="52">
        <f>F31*G31</f>
        <v>73462.46875</v>
      </c>
    </row>
    <row r="32" spans="1:10">
      <c r="A32" s="6"/>
      <c r="B32" s="42" t="s">
        <v>100</v>
      </c>
      <c r="C32" s="42"/>
      <c r="D32" s="42"/>
      <c r="E32" s="42"/>
      <c r="F32" s="3"/>
      <c r="G32" s="3"/>
      <c r="H32" s="3"/>
      <c r="I32" s="53"/>
      <c r="J32" s="10"/>
    </row>
    <row r="33" spans="1:10">
      <c r="A33" s="8"/>
      <c r="B33" s="10"/>
      <c r="C33" s="10"/>
      <c r="D33" s="10"/>
      <c r="E33" s="3"/>
      <c r="F33" s="3"/>
      <c r="G33" s="3"/>
      <c r="H33" s="3"/>
      <c r="I33" s="53"/>
      <c r="J33" s="10"/>
    </row>
    <row r="34" spans="1:10" ht="29.25" customHeight="1">
      <c r="A34" s="22" t="s">
        <v>48</v>
      </c>
      <c r="B34" s="133" t="s">
        <v>11</v>
      </c>
      <c r="C34" s="133"/>
      <c r="D34" s="133"/>
      <c r="E34" s="133"/>
      <c r="F34" s="4">
        <v>86</v>
      </c>
      <c r="G34" s="4">
        <v>12674.36</v>
      </c>
      <c r="H34" s="3" t="s">
        <v>5</v>
      </c>
      <c r="I34" s="52">
        <f>F34*G34%</f>
        <v>10899.9496</v>
      </c>
    </row>
    <row r="35" spans="1:10">
      <c r="A35" s="6"/>
      <c r="B35" s="42" t="s">
        <v>101</v>
      </c>
      <c r="C35" s="42"/>
      <c r="D35" s="42"/>
      <c r="E35" s="42"/>
      <c r="F35" s="3"/>
      <c r="G35" s="3"/>
      <c r="H35" s="3"/>
      <c r="I35" s="53"/>
      <c r="J35" s="10"/>
    </row>
    <row r="36" spans="1:10">
      <c r="A36" s="8"/>
      <c r="B36" s="10"/>
      <c r="C36" s="10"/>
      <c r="D36" s="10"/>
      <c r="E36" s="3"/>
      <c r="F36" s="3"/>
      <c r="G36" s="3"/>
      <c r="H36" s="3"/>
      <c r="I36" s="53"/>
      <c r="J36" s="10"/>
    </row>
    <row r="37" spans="1:10">
      <c r="A37" s="22" t="s">
        <v>49</v>
      </c>
      <c r="B37" s="133" t="s">
        <v>50</v>
      </c>
      <c r="C37" s="133"/>
      <c r="D37" s="133"/>
      <c r="E37" s="133"/>
      <c r="F37" s="43">
        <v>5.0709999999999997</v>
      </c>
      <c r="G37" s="4">
        <v>3850</v>
      </c>
      <c r="H37" s="3" t="s">
        <v>31</v>
      </c>
      <c r="I37" s="52">
        <f>F37*G37</f>
        <v>19523.349999999999</v>
      </c>
    </row>
    <row r="38" spans="1:10">
      <c r="A38" s="6"/>
      <c r="B38" s="42" t="s">
        <v>102</v>
      </c>
      <c r="C38" s="42"/>
      <c r="D38" s="42"/>
      <c r="E38" s="42"/>
      <c r="F38" s="1"/>
      <c r="G38" s="4"/>
      <c r="H38" s="3"/>
      <c r="I38" s="52"/>
      <c r="J38" s="10"/>
    </row>
    <row r="39" spans="1:10">
      <c r="A39" s="22"/>
      <c r="B39" s="10"/>
      <c r="C39" s="38"/>
      <c r="D39" s="38"/>
      <c r="E39" s="3"/>
      <c r="F39" s="4"/>
      <c r="G39" s="3"/>
      <c r="H39" s="3"/>
      <c r="I39" s="53"/>
      <c r="J39" s="10"/>
    </row>
    <row r="40" spans="1:10">
      <c r="A40" s="22" t="s">
        <v>51</v>
      </c>
      <c r="B40" s="130" t="s">
        <v>88</v>
      </c>
      <c r="C40" s="130"/>
      <c r="D40" s="130"/>
      <c r="E40" s="130"/>
      <c r="F40" s="43">
        <v>6.4020000000000001</v>
      </c>
      <c r="G40" s="4">
        <v>3570</v>
      </c>
      <c r="H40" s="3" t="s">
        <v>31</v>
      </c>
      <c r="I40" s="52">
        <f>F40*G40</f>
        <v>22855.14</v>
      </c>
    </row>
    <row r="41" spans="1:10">
      <c r="A41" s="6"/>
      <c r="B41" s="42" t="s">
        <v>103</v>
      </c>
      <c r="C41" s="42"/>
      <c r="D41" s="42"/>
      <c r="E41" s="42"/>
      <c r="F41" s="1"/>
      <c r="G41" s="4"/>
      <c r="H41" s="3"/>
      <c r="I41" s="52"/>
      <c r="J41" s="10"/>
    </row>
    <row r="42" spans="1:10">
      <c r="A42" s="22"/>
      <c r="B42" s="10"/>
      <c r="C42" s="38"/>
      <c r="D42" s="38"/>
      <c r="E42" s="3"/>
      <c r="F42" s="1"/>
      <c r="G42" s="4"/>
      <c r="H42" s="3"/>
      <c r="I42" s="52"/>
    </row>
    <row r="43" spans="1:10">
      <c r="A43" s="15" t="s">
        <v>52</v>
      </c>
      <c r="B43" s="131" t="s">
        <v>53</v>
      </c>
      <c r="C43" s="131"/>
      <c r="D43" s="131"/>
      <c r="E43" s="131"/>
      <c r="F43" s="43">
        <v>27.722999999999999</v>
      </c>
      <c r="G43" s="4">
        <v>186.34</v>
      </c>
      <c r="H43" s="3" t="s">
        <v>19</v>
      </c>
      <c r="I43" s="52">
        <f>F43*G43</f>
        <v>5165.9038199999995</v>
      </c>
      <c r="J43" s="10"/>
    </row>
    <row r="44" spans="1:10">
      <c r="A44" s="6"/>
      <c r="B44" s="42" t="s">
        <v>104</v>
      </c>
      <c r="C44" s="42"/>
      <c r="D44" s="42"/>
      <c r="E44" s="42"/>
      <c r="F44" s="43"/>
      <c r="G44" s="4"/>
      <c r="H44" s="3"/>
      <c r="I44" s="52"/>
      <c r="J44" s="10"/>
    </row>
    <row r="45" spans="1:10">
      <c r="A45" s="15"/>
      <c r="B45" s="10"/>
      <c r="C45" s="38"/>
      <c r="D45" s="39"/>
      <c r="E45" s="3"/>
      <c r="F45" s="1"/>
      <c r="G45" s="3"/>
      <c r="H45" s="3"/>
      <c r="I45" s="52"/>
      <c r="J45" s="10"/>
    </row>
    <row r="46" spans="1:10" ht="81" customHeight="1">
      <c r="A46" s="15" t="s">
        <v>54</v>
      </c>
      <c r="B46" s="130" t="s">
        <v>55</v>
      </c>
      <c r="C46" s="130"/>
      <c r="D46" s="130"/>
      <c r="E46" s="130"/>
      <c r="F46" s="4">
        <v>847</v>
      </c>
      <c r="G46" s="3">
        <v>7607.25</v>
      </c>
      <c r="H46" s="3" t="s">
        <v>5</v>
      </c>
      <c r="I46" s="52">
        <f>F46*G46/100</f>
        <v>64433.407500000001</v>
      </c>
      <c r="J46" s="10"/>
    </row>
    <row r="47" spans="1:10">
      <c r="A47" s="6"/>
      <c r="B47" s="42" t="s">
        <v>105</v>
      </c>
      <c r="C47" s="42"/>
      <c r="D47" s="42"/>
      <c r="E47" s="42"/>
      <c r="F47" s="3"/>
      <c r="G47" s="3"/>
      <c r="H47" s="3"/>
      <c r="I47" s="53"/>
      <c r="J47" s="10"/>
    </row>
    <row r="48" spans="1:10">
      <c r="A48" s="8"/>
      <c r="B48" s="10"/>
      <c r="C48" s="10"/>
      <c r="D48" s="10"/>
      <c r="E48" s="3"/>
      <c r="F48" s="1"/>
      <c r="G48" s="4"/>
      <c r="H48" s="3"/>
      <c r="I48" s="52"/>
      <c r="J48" s="10"/>
    </row>
    <row r="49" spans="1:10" ht="29.25" customHeight="1">
      <c r="A49" s="15" t="s">
        <v>56</v>
      </c>
      <c r="B49" s="130" t="s">
        <v>57</v>
      </c>
      <c r="C49" s="130"/>
      <c r="D49" s="130"/>
      <c r="E49" s="130"/>
      <c r="F49" s="4">
        <f>F46</f>
        <v>847</v>
      </c>
      <c r="G49" s="3">
        <v>1428.35</v>
      </c>
      <c r="H49" s="3" t="s">
        <v>12</v>
      </c>
      <c r="I49" s="52">
        <f>F49*G49/100</f>
        <v>12098.1245</v>
      </c>
      <c r="J49" s="10"/>
    </row>
    <row r="50" spans="1:10">
      <c r="A50" s="6"/>
      <c r="B50" s="42" t="s">
        <v>106</v>
      </c>
      <c r="C50" s="42"/>
      <c r="D50" s="42"/>
      <c r="E50" s="42"/>
      <c r="F50" s="3"/>
      <c r="G50" s="3"/>
      <c r="H50" s="3"/>
      <c r="I50" s="53"/>
      <c r="J50" s="10"/>
    </row>
    <row r="51" spans="1:10">
      <c r="A51" s="8"/>
      <c r="B51" s="10"/>
      <c r="C51" s="10"/>
      <c r="D51" s="10"/>
      <c r="E51" s="3"/>
      <c r="F51" s="3"/>
      <c r="G51" s="3"/>
      <c r="H51" s="3"/>
      <c r="I51" s="53"/>
      <c r="J51" s="10"/>
    </row>
    <row r="52" spans="1:10" ht="79.5" customHeight="1">
      <c r="A52" s="22" t="s">
        <v>58</v>
      </c>
      <c r="B52" s="133" t="s">
        <v>59</v>
      </c>
      <c r="C52" s="133"/>
      <c r="D52" s="133"/>
      <c r="E52" s="133"/>
      <c r="F52" s="44"/>
      <c r="G52" s="3"/>
      <c r="H52" s="3"/>
      <c r="I52" s="53"/>
    </row>
    <row r="53" spans="1:10">
      <c r="A53" s="22" t="s">
        <v>60</v>
      </c>
      <c r="B53" s="10" t="s">
        <v>26</v>
      </c>
      <c r="C53" s="139"/>
      <c r="D53" s="139"/>
      <c r="E53" s="3" t="s">
        <v>34</v>
      </c>
      <c r="F53" s="44">
        <v>36</v>
      </c>
      <c r="G53" s="4">
        <v>228.9</v>
      </c>
      <c r="H53" s="3" t="s">
        <v>25</v>
      </c>
      <c r="I53" s="55">
        <f>F53*G53</f>
        <v>8240.4</v>
      </c>
    </row>
    <row r="54" spans="1:10">
      <c r="A54" s="6"/>
      <c r="B54" s="42" t="s">
        <v>107</v>
      </c>
      <c r="C54" s="42"/>
      <c r="D54" s="42"/>
      <c r="E54" s="42"/>
      <c r="F54" s="45"/>
      <c r="G54" s="3"/>
      <c r="H54" s="3"/>
      <c r="I54" s="56"/>
      <c r="J54" s="10"/>
    </row>
    <row r="55" spans="1:10">
      <c r="A55" s="22"/>
      <c r="B55" s="10"/>
      <c r="C55" s="10"/>
      <c r="D55" s="10"/>
      <c r="E55" s="3"/>
      <c r="F55" s="45"/>
      <c r="G55" s="3"/>
      <c r="H55" s="3"/>
      <c r="I55" s="53"/>
    </row>
    <row r="56" spans="1:10">
      <c r="A56" s="22" t="s">
        <v>61</v>
      </c>
      <c r="B56" s="10" t="s">
        <v>62</v>
      </c>
      <c r="C56" s="139"/>
      <c r="D56" s="139"/>
      <c r="E56" s="3"/>
      <c r="F56" s="45">
        <v>60</v>
      </c>
      <c r="G56" s="4">
        <v>240.5</v>
      </c>
      <c r="H56" s="3" t="s">
        <v>27</v>
      </c>
      <c r="I56" s="55">
        <f>F56*G56</f>
        <v>14430</v>
      </c>
    </row>
    <row r="57" spans="1:10">
      <c r="A57" s="6"/>
      <c r="B57" s="42" t="s">
        <v>108</v>
      </c>
      <c r="C57" s="42"/>
      <c r="D57" s="42"/>
      <c r="E57" s="42"/>
      <c r="F57" s="3"/>
      <c r="G57" s="3"/>
      <c r="H57" s="3"/>
      <c r="I57" s="53"/>
      <c r="J57" s="10"/>
    </row>
    <row r="58" spans="1:10">
      <c r="A58" s="8"/>
      <c r="B58" s="10"/>
      <c r="C58" s="10"/>
      <c r="D58" s="10"/>
      <c r="E58" s="3"/>
      <c r="F58" s="3"/>
      <c r="G58" s="3"/>
      <c r="H58" s="3"/>
      <c r="I58" s="53"/>
      <c r="J58" s="10"/>
    </row>
    <row r="59" spans="1:10" ht="54.75" customHeight="1">
      <c r="A59" s="17">
        <v>17</v>
      </c>
      <c r="B59" s="130" t="s">
        <v>63</v>
      </c>
      <c r="C59" s="130"/>
      <c r="D59" s="130"/>
      <c r="E59" s="130"/>
      <c r="F59" s="1">
        <v>88</v>
      </c>
      <c r="G59" s="3">
        <v>902.93</v>
      </c>
      <c r="H59" s="3" t="s">
        <v>64</v>
      </c>
      <c r="I59" s="52">
        <f>F59*G59</f>
        <v>79457.84</v>
      </c>
    </row>
    <row r="60" spans="1:10">
      <c r="A60" s="6"/>
      <c r="B60" s="42" t="s">
        <v>109</v>
      </c>
      <c r="C60" s="42"/>
      <c r="D60" s="42"/>
      <c r="E60" s="42"/>
      <c r="F60" s="3"/>
      <c r="G60" s="3"/>
      <c r="H60" s="3"/>
      <c r="I60" s="53"/>
      <c r="J60" s="10"/>
    </row>
    <row r="61" spans="1:10">
      <c r="A61" s="8"/>
      <c r="B61" s="10"/>
      <c r="C61" s="10"/>
      <c r="D61" s="10"/>
      <c r="E61" s="3"/>
      <c r="F61" s="3"/>
      <c r="G61" s="3"/>
      <c r="H61" s="3"/>
      <c r="I61" s="53"/>
      <c r="J61" s="10"/>
    </row>
    <row r="62" spans="1:10" ht="42.75" customHeight="1">
      <c r="A62" s="23">
        <v>18</v>
      </c>
      <c r="B62" s="130" t="s">
        <v>30</v>
      </c>
      <c r="C62" s="130"/>
      <c r="D62" s="130"/>
      <c r="E62" s="130"/>
      <c r="F62" s="1">
        <v>35</v>
      </c>
      <c r="G62" s="4">
        <v>180.5</v>
      </c>
      <c r="H62" s="3" t="s">
        <v>28</v>
      </c>
      <c r="I62" s="52">
        <f>F62*G62</f>
        <v>6317.5</v>
      </c>
    </row>
    <row r="63" spans="1:10">
      <c r="A63" s="6"/>
      <c r="B63" s="42" t="s">
        <v>110</v>
      </c>
      <c r="C63" s="42"/>
      <c r="D63" s="42"/>
      <c r="E63" s="42"/>
      <c r="F63" s="3"/>
      <c r="G63" s="3"/>
      <c r="H63" s="3"/>
      <c r="I63" s="53"/>
      <c r="J63" s="10"/>
    </row>
    <row r="64" spans="1:10">
      <c r="A64" s="8"/>
      <c r="B64" s="10"/>
      <c r="C64" s="10"/>
      <c r="D64" s="10"/>
      <c r="E64" s="3"/>
      <c r="F64" s="3"/>
      <c r="G64" s="3"/>
      <c r="H64" s="3"/>
      <c r="I64" s="52"/>
      <c r="J64" s="10"/>
    </row>
    <row r="65" spans="1:10" ht="42" customHeight="1">
      <c r="A65" s="22" t="s">
        <v>65</v>
      </c>
      <c r="B65" s="130" t="s">
        <v>15</v>
      </c>
      <c r="C65" s="130"/>
      <c r="D65" s="130"/>
      <c r="E65" s="130"/>
      <c r="F65" s="1"/>
      <c r="G65" s="3"/>
      <c r="H65" s="3"/>
      <c r="I65" s="53"/>
    </row>
    <row r="66" spans="1:10">
      <c r="A66" s="24" t="s">
        <v>60</v>
      </c>
      <c r="B66" s="18" t="s">
        <v>16</v>
      </c>
      <c r="C66" s="10"/>
      <c r="D66" s="10"/>
      <c r="E66" s="3"/>
      <c r="F66" s="1">
        <v>1110</v>
      </c>
      <c r="G66" s="3">
        <v>4411.82</v>
      </c>
      <c r="H66" s="3" t="s">
        <v>5</v>
      </c>
      <c r="I66" s="52">
        <f>F66*G66/100</f>
        <v>48971.20199999999</v>
      </c>
    </row>
    <row r="67" spans="1:10">
      <c r="A67" s="6"/>
      <c r="B67" s="42" t="s">
        <v>111</v>
      </c>
      <c r="C67" s="42"/>
      <c r="D67" s="42"/>
      <c r="E67" s="42"/>
      <c r="F67" s="15"/>
      <c r="G67" s="37"/>
      <c r="H67" s="37"/>
      <c r="I67" s="54"/>
      <c r="J67" s="10"/>
    </row>
    <row r="68" spans="1:10" ht="6" customHeight="1">
      <c r="A68" s="6"/>
      <c r="B68" s="37"/>
      <c r="C68" s="37"/>
      <c r="D68" s="37"/>
      <c r="E68" s="37"/>
      <c r="F68" s="1"/>
      <c r="G68" s="3"/>
      <c r="H68" s="3"/>
      <c r="I68" s="52"/>
      <c r="J68" s="10"/>
    </row>
    <row r="69" spans="1:10">
      <c r="A69" s="22"/>
      <c r="B69" s="18" t="s">
        <v>17</v>
      </c>
      <c r="C69" s="38"/>
      <c r="D69" s="38"/>
      <c r="E69" s="3"/>
      <c r="F69" s="4">
        <f>1*14.25*8.5</f>
        <v>121.125</v>
      </c>
      <c r="G69" s="4">
        <v>3275.5</v>
      </c>
      <c r="H69" s="3" t="s">
        <v>5</v>
      </c>
      <c r="I69" s="52">
        <f>F69*G69/100</f>
        <v>3967.4493750000001</v>
      </c>
    </row>
    <row r="70" spans="1:10">
      <c r="A70" s="6"/>
      <c r="B70" s="42" t="s">
        <v>112</v>
      </c>
      <c r="C70" s="42"/>
      <c r="D70" s="42"/>
      <c r="E70" s="42"/>
      <c r="F70" s="5"/>
      <c r="G70" s="3"/>
      <c r="H70" s="3"/>
      <c r="I70" s="52"/>
      <c r="J70" s="10"/>
    </row>
    <row r="71" spans="1:10">
      <c r="A71" s="8"/>
      <c r="B71" s="10"/>
      <c r="C71" s="10"/>
      <c r="D71" s="10"/>
      <c r="E71" s="3"/>
      <c r="F71" s="3"/>
      <c r="G71" s="3"/>
      <c r="H71" s="3"/>
      <c r="I71" s="53"/>
      <c r="J71" s="10"/>
    </row>
    <row r="72" spans="1:10" ht="55.5" customHeight="1">
      <c r="A72" s="25">
        <v>20</v>
      </c>
      <c r="B72" s="140" t="s">
        <v>132</v>
      </c>
      <c r="C72" s="140"/>
      <c r="D72" s="140"/>
      <c r="E72" s="140"/>
      <c r="F72" s="1">
        <v>12</v>
      </c>
      <c r="G72" s="47">
        <v>567.48</v>
      </c>
      <c r="H72" s="47" t="s">
        <v>21</v>
      </c>
      <c r="I72" s="52">
        <f>F72*G72</f>
        <v>6809.76</v>
      </c>
      <c r="J72" s="10"/>
    </row>
    <row r="73" spans="1:10">
      <c r="A73" s="6"/>
      <c r="B73" s="42" t="s">
        <v>113</v>
      </c>
      <c r="C73" s="42"/>
      <c r="D73" s="42"/>
      <c r="E73" s="42"/>
      <c r="F73" s="3"/>
      <c r="G73" s="3"/>
      <c r="H73" s="3"/>
      <c r="I73" s="53"/>
      <c r="J73" s="10"/>
    </row>
    <row r="74" spans="1:10">
      <c r="A74" s="8"/>
      <c r="B74" s="10"/>
      <c r="C74" s="10"/>
      <c r="D74" s="10"/>
      <c r="E74" s="3"/>
      <c r="F74" s="3"/>
      <c r="G74" s="3"/>
      <c r="H74" s="3"/>
      <c r="I74" s="53"/>
      <c r="J74" s="10"/>
    </row>
    <row r="75" spans="1:10" ht="105.75" customHeight="1">
      <c r="A75" s="25">
        <v>21</v>
      </c>
      <c r="B75" s="132" t="s">
        <v>29</v>
      </c>
      <c r="C75" s="132"/>
      <c r="D75" s="132"/>
      <c r="E75" s="132"/>
      <c r="F75" s="1">
        <v>8</v>
      </c>
      <c r="G75" s="48">
        <v>186.04</v>
      </c>
      <c r="H75" s="47" t="s">
        <v>21</v>
      </c>
      <c r="I75" s="52">
        <f>F75*G75</f>
        <v>1488.32</v>
      </c>
      <c r="J75" s="10"/>
    </row>
    <row r="76" spans="1:10">
      <c r="A76" s="6"/>
      <c r="B76" s="42" t="s">
        <v>114</v>
      </c>
      <c r="C76" s="42"/>
      <c r="D76" s="42"/>
      <c r="E76" s="42"/>
      <c r="F76" s="3"/>
      <c r="G76" s="3"/>
      <c r="H76" s="3"/>
      <c r="I76" s="53"/>
      <c r="J76" s="10"/>
    </row>
    <row r="77" spans="1:10" ht="21.75" customHeight="1">
      <c r="A77" s="8"/>
      <c r="B77" s="10"/>
      <c r="C77" s="10"/>
      <c r="D77" s="10"/>
      <c r="E77" s="3"/>
      <c r="F77" s="3"/>
      <c r="G77" s="3"/>
      <c r="H77" s="3"/>
      <c r="I77" s="52"/>
      <c r="J77" s="10"/>
    </row>
    <row r="78" spans="1:10" ht="29.25" customHeight="1">
      <c r="A78" s="22" t="s">
        <v>66</v>
      </c>
      <c r="B78" s="133" t="s">
        <v>89</v>
      </c>
      <c r="C78" s="133"/>
      <c r="D78" s="133"/>
      <c r="E78" s="133"/>
      <c r="F78" s="1">
        <v>3270</v>
      </c>
      <c r="G78" s="4">
        <v>2206.6</v>
      </c>
      <c r="H78" s="3" t="s">
        <v>12</v>
      </c>
      <c r="I78" s="52">
        <f>F78*G78/100</f>
        <v>72155.820000000007</v>
      </c>
    </row>
    <row r="79" spans="1:10">
      <c r="A79" s="6"/>
      <c r="B79" s="42" t="s">
        <v>115</v>
      </c>
      <c r="C79" s="42"/>
      <c r="D79" s="42"/>
      <c r="E79" s="42"/>
      <c r="F79" s="3"/>
      <c r="G79" s="3"/>
      <c r="H79" s="3"/>
      <c r="I79" s="53"/>
      <c r="J79" s="10"/>
    </row>
    <row r="80" spans="1:10">
      <c r="A80" s="8"/>
      <c r="B80" s="10"/>
      <c r="C80" s="10"/>
      <c r="D80" s="10"/>
      <c r="E80" s="3"/>
      <c r="F80" s="3"/>
      <c r="G80" s="3"/>
      <c r="H80" s="3"/>
      <c r="I80" s="52"/>
      <c r="J80" s="10"/>
    </row>
    <row r="81" spans="1:10" ht="28.5" customHeight="1">
      <c r="A81" s="22" t="s">
        <v>67</v>
      </c>
      <c r="B81" s="133" t="s">
        <v>90</v>
      </c>
      <c r="C81" s="133"/>
      <c r="D81" s="133"/>
      <c r="E81" s="133"/>
      <c r="F81" s="1">
        <f>F78</f>
        <v>3270</v>
      </c>
      <c r="G81" s="3">
        <v>2197.52</v>
      </c>
      <c r="H81" s="3" t="s">
        <v>12</v>
      </c>
      <c r="I81" s="52">
        <f>F81*G81/100</f>
        <v>71858.90400000001</v>
      </c>
    </row>
    <row r="82" spans="1:10">
      <c r="A82" s="22"/>
      <c r="B82" s="142"/>
      <c r="C82" s="142"/>
      <c r="D82" s="142"/>
      <c r="E82" s="3" t="s">
        <v>34</v>
      </c>
      <c r="F82" s="42"/>
      <c r="G82" s="42"/>
      <c r="H82" s="42"/>
      <c r="I82" s="57"/>
    </row>
    <row r="83" spans="1:10">
      <c r="A83" s="6"/>
      <c r="B83" s="42" t="s">
        <v>116</v>
      </c>
      <c r="C83" s="42"/>
      <c r="D83" s="42"/>
      <c r="E83" s="42"/>
      <c r="F83" s="3"/>
      <c r="G83" s="3"/>
      <c r="H83" s="3"/>
      <c r="I83" s="53"/>
      <c r="J83" s="10"/>
    </row>
    <row r="84" spans="1:10">
      <c r="A84" s="8"/>
      <c r="B84" s="10"/>
      <c r="C84" s="10"/>
      <c r="D84" s="10"/>
      <c r="E84" s="3"/>
      <c r="F84" s="3"/>
      <c r="G84" s="3"/>
      <c r="H84" s="3"/>
      <c r="I84" s="53"/>
      <c r="J84" s="10"/>
    </row>
    <row r="85" spans="1:10" ht="41.25" customHeight="1">
      <c r="A85" s="25">
        <v>24</v>
      </c>
      <c r="B85" s="140" t="s">
        <v>22</v>
      </c>
      <c r="C85" s="140"/>
      <c r="D85" s="140"/>
      <c r="E85" s="140"/>
      <c r="F85" s="3">
        <f>1*2*5*5</f>
        <v>50</v>
      </c>
      <c r="G85" s="47">
        <v>27747.06</v>
      </c>
      <c r="H85" s="47" t="s">
        <v>23</v>
      </c>
      <c r="I85" s="52">
        <f>F85*G85%</f>
        <v>13873.529999999999</v>
      </c>
      <c r="J85" s="10"/>
    </row>
    <row r="86" spans="1:10">
      <c r="A86" s="6"/>
      <c r="B86" s="42" t="s">
        <v>117</v>
      </c>
      <c r="C86" s="42"/>
      <c r="D86" s="42"/>
      <c r="E86" s="42"/>
      <c r="F86" s="3"/>
      <c r="G86" s="3"/>
      <c r="H86" s="3"/>
      <c r="I86" s="53"/>
      <c r="J86" s="10"/>
    </row>
    <row r="87" spans="1:10">
      <c r="A87" s="8"/>
      <c r="B87" s="10"/>
      <c r="C87" s="10"/>
      <c r="D87" s="10"/>
      <c r="E87" s="3"/>
      <c r="F87" s="3"/>
      <c r="G87" s="3"/>
      <c r="H87" s="3"/>
      <c r="I87" s="53"/>
      <c r="J87" s="10"/>
    </row>
    <row r="88" spans="1:10" ht="29.25" customHeight="1">
      <c r="A88" s="25">
        <v>25</v>
      </c>
      <c r="B88" s="140" t="s">
        <v>68</v>
      </c>
      <c r="C88" s="140"/>
      <c r="D88" s="140"/>
      <c r="E88" s="140"/>
      <c r="F88" s="1">
        <v>140</v>
      </c>
      <c r="G88" s="48">
        <v>28299.3</v>
      </c>
      <c r="H88" s="47" t="s">
        <v>24</v>
      </c>
      <c r="I88" s="52">
        <f>F88*G88%</f>
        <v>39619.019999999997</v>
      </c>
      <c r="J88" s="10"/>
    </row>
    <row r="89" spans="1:10">
      <c r="A89" s="6"/>
      <c r="B89" s="42" t="s">
        <v>119</v>
      </c>
      <c r="C89" s="42"/>
      <c r="D89" s="42"/>
      <c r="E89" s="42"/>
      <c r="F89" s="3"/>
      <c r="G89" s="3"/>
      <c r="H89" s="3"/>
      <c r="I89" s="53"/>
      <c r="J89" s="10"/>
    </row>
    <row r="90" spans="1:10">
      <c r="A90" s="8"/>
      <c r="B90" s="10"/>
      <c r="C90" s="10"/>
      <c r="D90" s="10"/>
      <c r="E90" s="3"/>
      <c r="F90" s="1"/>
      <c r="G90" s="3"/>
      <c r="H90" s="3"/>
      <c r="I90" s="52"/>
      <c r="J90" s="10"/>
    </row>
    <row r="91" spans="1:10" ht="27.75" customHeight="1">
      <c r="A91" s="22" t="s">
        <v>69</v>
      </c>
      <c r="B91" s="133" t="s">
        <v>14</v>
      </c>
      <c r="C91" s="133"/>
      <c r="D91" s="133"/>
      <c r="E91" s="133"/>
      <c r="F91" s="1">
        <v>890</v>
      </c>
      <c r="G91" s="3">
        <v>1287.44</v>
      </c>
      <c r="H91" s="3" t="s">
        <v>12</v>
      </c>
      <c r="I91" s="52">
        <f>F91*G91/100</f>
        <v>11458.216</v>
      </c>
    </row>
    <row r="92" spans="1:10">
      <c r="A92" s="6"/>
      <c r="B92" s="42" t="s">
        <v>120</v>
      </c>
      <c r="C92" s="42"/>
      <c r="D92" s="42"/>
      <c r="E92" s="42"/>
      <c r="F92" s="3"/>
      <c r="G92" s="3"/>
      <c r="H92" s="3"/>
      <c r="I92" s="53"/>
      <c r="J92" s="10"/>
    </row>
    <row r="93" spans="1:10">
      <c r="A93" s="8"/>
      <c r="B93" s="10"/>
      <c r="C93" s="10"/>
      <c r="D93" s="10"/>
      <c r="E93" s="3"/>
      <c r="F93" s="1"/>
      <c r="G93" s="3"/>
      <c r="H93" s="3"/>
      <c r="I93" s="52"/>
      <c r="J93" s="10"/>
    </row>
    <row r="94" spans="1:10" ht="66" customHeight="1">
      <c r="A94" s="22" t="s">
        <v>70</v>
      </c>
      <c r="B94" s="130" t="s">
        <v>91</v>
      </c>
      <c r="C94" s="130"/>
      <c r="D94" s="130"/>
      <c r="E94" s="130"/>
      <c r="F94" s="1">
        <v>226</v>
      </c>
      <c r="G94" s="3">
        <v>19.36</v>
      </c>
      <c r="H94" s="3" t="s">
        <v>27</v>
      </c>
      <c r="I94" s="52">
        <f>F94*G94</f>
        <v>4375.3599999999997</v>
      </c>
    </row>
    <row r="95" spans="1:10">
      <c r="A95" s="6"/>
      <c r="B95" s="42" t="s">
        <v>121</v>
      </c>
      <c r="C95" s="42"/>
      <c r="D95" s="42"/>
      <c r="E95" s="42"/>
      <c r="F95" s="3"/>
      <c r="G95" s="3"/>
      <c r="H95" s="3"/>
      <c r="I95" s="53"/>
      <c r="J95" s="10"/>
    </row>
    <row r="96" spans="1:10">
      <c r="A96" s="8"/>
      <c r="B96" s="10"/>
      <c r="C96" s="10"/>
      <c r="D96" s="10"/>
      <c r="E96" s="3"/>
      <c r="F96" s="3"/>
      <c r="G96" s="3"/>
      <c r="H96" s="3"/>
      <c r="I96" s="52"/>
      <c r="J96" s="10"/>
    </row>
    <row r="97" spans="1:10" ht="27.75" customHeight="1">
      <c r="A97" s="22" t="s">
        <v>71</v>
      </c>
      <c r="B97" s="130" t="s">
        <v>20</v>
      </c>
      <c r="C97" s="130"/>
      <c r="D97" s="130"/>
      <c r="E97" s="130"/>
      <c r="F97" s="1">
        <v>3443</v>
      </c>
      <c r="G97" s="4">
        <v>1141.25</v>
      </c>
      <c r="H97" s="3" t="s">
        <v>5</v>
      </c>
      <c r="I97" s="52">
        <f>F97*G97/100</f>
        <v>39293.237500000003</v>
      </c>
    </row>
    <row r="98" spans="1:10">
      <c r="A98" s="6"/>
      <c r="B98" s="42" t="s">
        <v>122</v>
      </c>
      <c r="C98" s="42"/>
      <c r="D98" s="42"/>
      <c r="E98" s="42"/>
      <c r="F98" s="3"/>
      <c r="G98" s="3"/>
      <c r="H98" s="3"/>
      <c r="I98" s="53"/>
      <c r="J98" s="10"/>
    </row>
    <row r="99" spans="1:10">
      <c r="A99" s="8"/>
      <c r="B99" s="10"/>
      <c r="C99" s="10"/>
      <c r="D99" s="10"/>
      <c r="E99" s="3"/>
      <c r="F99" s="1"/>
      <c r="G99" s="3"/>
      <c r="H99" s="3"/>
      <c r="I99" s="52"/>
      <c r="J99" s="10"/>
    </row>
    <row r="100" spans="1:10" ht="29.25" customHeight="1">
      <c r="A100" s="15" t="s">
        <v>72</v>
      </c>
      <c r="B100" s="130" t="s">
        <v>73</v>
      </c>
      <c r="C100" s="130"/>
      <c r="D100" s="130"/>
      <c r="E100" s="130"/>
      <c r="F100" s="1">
        <v>3</v>
      </c>
      <c r="G100" s="3">
        <v>524.98</v>
      </c>
      <c r="H100" s="30" t="s">
        <v>74</v>
      </c>
      <c r="I100" s="52">
        <f>F100*G100</f>
        <v>1574.94</v>
      </c>
    </row>
    <row r="101" spans="1:10">
      <c r="A101" s="6"/>
      <c r="B101" s="42" t="s">
        <v>123</v>
      </c>
      <c r="C101" s="42"/>
      <c r="D101" s="42"/>
      <c r="E101" s="42"/>
      <c r="F101" s="3"/>
      <c r="G101" s="3"/>
      <c r="H101" s="3"/>
      <c r="I101" s="53"/>
      <c r="J101" s="10"/>
    </row>
    <row r="102" spans="1:10">
      <c r="A102" s="8"/>
      <c r="B102" s="10"/>
      <c r="C102" s="10"/>
      <c r="D102" s="10"/>
      <c r="E102" s="3"/>
      <c r="F102" s="1"/>
      <c r="G102" s="3"/>
      <c r="H102" s="3"/>
      <c r="I102" s="53"/>
      <c r="J102" s="10"/>
    </row>
    <row r="103" spans="1:10">
      <c r="A103" s="26">
        <v>30</v>
      </c>
      <c r="B103" s="38" t="s">
        <v>75</v>
      </c>
      <c r="C103" s="38"/>
      <c r="D103" s="38"/>
      <c r="E103" s="38"/>
      <c r="F103" s="1">
        <v>522</v>
      </c>
      <c r="G103" s="3">
        <v>829.95</v>
      </c>
      <c r="H103" s="3" t="s">
        <v>23</v>
      </c>
      <c r="I103" s="52">
        <f>F103*G103/100</f>
        <v>4332.3389999999999</v>
      </c>
    </row>
    <row r="104" spans="1:10">
      <c r="A104" s="6"/>
      <c r="B104" s="42" t="s">
        <v>124</v>
      </c>
      <c r="C104" s="42"/>
      <c r="D104" s="42"/>
      <c r="E104" s="42"/>
      <c r="F104" s="3"/>
      <c r="G104" s="3"/>
      <c r="H104" s="3"/>
      <c r="I104" s="53"/>
      <c r="J104" s="10"/>
    </row>
    <row r="105" spans="1:10">
      <c r="A105" s="8"/>
      <c r="B105" s="10"/>
      <c r="C105" s="10"/>
      <c r="D105" s="10"/>
      <c r="E105" s="3"/>
      <c r="F105" s="3"/>
      <c r="G105" s="3"/>
      <c r="H105" s="3"/>
      <c r="I105" s="53"/>
      <c r="J105" s="10"/>
    </row>
    <row r="106" spans="1:10">
      <c r="A106" s="25">
        <v>31</v>
      </c>
      <c r="B106" s="132" t="s">
        <v>76</v>
      </c>
      <c r="C106" s="132"/>
      <c r="D106" s="132"/>
      <c r="E106" s="132"/>
      <c r="F106" s="1">
        <f>1*2*164*4.5</f>
        <v>1476</v>
      </c>
      <c r="G106" s="19">
        <v>859.9</v>
      </c>
      <c r="H106" s="41" t="s">
        <v>23</v>
      </c>
      <c r="I106" s="52">
        <f>F106*G106%</f>
        <v>12692.124</v>
      </c>
      <c r="J106" s="10"/>
    </row>
    <row r="107" spans="1:10">
      <c r="A107" s="6"/>
      <c r="B107" s="42" t="s">
        <v>125</v>
      </c>
      <c r="C107" s="42"/>
      <c r="D107" s="42"/>
      <c r="E107" s="42"/>
      <c r="F107" s="3"/>
      <c r="G107" s="3"/>
      <c r="H107" s="3"/>
      <c r="I107" s="53"/>
      <c r="J107" s="10"/>
    </row>
    <row r="108" spans="1:10">
      <c r="A108" s="8"/>
      <c r="B108" s="10"/>
      <c r="C108" s="10"/>
      <c r="D108" s="10"/>
      <c r="E108" s="3"/>
      <c r="F108" s="3"/>
      <c r="G108" s="3"/>
      <c r="H108" s="3"/>
      <c r="I108" s="53"/>
      <c r="J108" s="10"/>
    </row>
    <row r="109" spans="1:10">
      <c r="A109" s="17">
        <v>32</v>
      </c>
      <c r="B109" s="139" t="s">
        <v>77</v>
      </c>
      <c r="C109" s="139"/>
      <c r="D109" s="139"/>
      <c r="E109" s="139"/>
      <c r="F109" s="1">
        <v>3270</v>
      </c>
      <c r="G109" s="3">
        <v>442.75</v>
      </c>
      <c r="H109" s="3" t="s">
        <v>12</v>
      </c>
      <c r="I109" s="52">
        <f>F109*G109/100</f>
        <v>14477.924999999999</v>
      </c>
    </row>
    <row r="110" spans="1:10">
      <c r="A110" s="6"/>
      <c r="B110" s="42" t="s">
        <v>126</v>
      </c>
      <c r="C110" s="42"/>
      <c r="D110" s="42"/>
      <c r="E110" s="42"/>
      <c r="F110" s="3"/>
      <c r="G110" s="3"/>
      <c r="H110" s="3"/>
      <c r="I110" s="53"/>
      <c r="J110" s="10"/>
    </row>
    <row r="111" spans="1:10">
      <c r="A111" s="8"/>
      <c r="B111" s="10"/>
      <c r="C111" s="10"/>
      <c r="D111" s="10"/>
      <c r="E111" s="3"/>
      <c r="F111" s="1"/>
      <c r="G111" s="3"/>
      <c r="H111" s="3"/>
      <c r="I111" s="53"/>
      <c r="J111" s="10"/>
    </row>
    <row r="112" spans="1:10">
      <c r="A112" s="26">
        <v>33</v>
      </c>
      <c r="B112" s="38" t="s">
        <v>78</v>
      </c>
      <c r="C112" s="38"/>
      <c r="D112" s="38"/>
      <c r="E112" s="38"/>
      <c r="F112" s="1">
        <f>F109</f>
        <v>3270</v>
      </c>
      <c r="G112" s="4">
        <v>1079.6500000000001</v>
      </c>
      <c r="H112" s="3" t="s">
        <v>23</v>
      </c>
      <c r="I112" s="52">
        <f>F112*G112/100</f>
        <v>35304.555000000008</v>
      </c>
    </row>
    <row r="113" spans="1:10">
      <c r="A113" s="6"/>
      <c r="B113" s="42" t="s">
        <v>127</v>
      </c>
      <c r="C113" s="42"/>
      <c r="D113" s="42"/>
      <c r="E113" s="42"/>
      <c r="F113" s="3"/>
      <c r="G113" s="3"/>
      <c r="H113" s="3"/>
      <c r="I113" s="53"/>
      <c r="J113" s="10"/>
    </row>
    <row r="114" spans="1:10" ht="6" customHeight="1">
      <c r="A114" s="8"/>
      <c r="B114" s="10"/>
      <c r="C114" s="10"/>
      <c r="D114" s="10"/>
      <c r="E114" s="3"/>
      <c r="F114" s="46"/>
      <c r="G114" s="25"/>
      <c r="H114" s="25"/>
      <c r="I114" s="58"/>
      <c r="J114" s="10"/>
    </row>
    <row r="115" spans="1:10" s="7" customFormat="1" ht="41.25" customHeight="1">
      <c r="A115" s="26">
        <v>34</v>
      </c>
      <c r="B115" s="133" t="s">
        <v>79</v>
      </c>
      <c r="C115" s="133"/>
      <c r="D115" s="133"/>
      <c r="E115" s="133"/>
      <c r="F115" s="1">
        <v>490</v>
      </c>
      <c r="G115" s="4">
        <v>674.6</v>
      </c>
      <c r="H115" s="3" t="s">
        <v>23</v>
      </c>
      <c r="I115" s="52">
        <f>F115*G115/100</f>
        <v>3305.54</v>
      </c>
    </row>
    <row r="116" spans="1:10">
      <c r="A116" s="6"/>
      <c r="B116" s="42" t="s">
        <v>128</v>
      </c>
      <c r="C116" s="42"/>
      <c r="D116" s="42"/>
      <c r="E116" s="42"/>
      <c r="F116" s="1"/>
      <c r="G116" s="4"/>
      <c r="H116" s="3"/>
      <c r="I116" s="52"/>
      <c r="J116" s="10"/>
    </row>
    <row r="117" spans="1:10" ht="6" customHeight="1">
      <c r="A117" s="22"/>
      <c r="B117" s="10"/>
      <c r="C117" s="10"/>
      <c r="D117" s="10"/>
      <c r="E117" s="3"/>
      <c r="F117" s="3"/>
      <c r="G117" s="3"/>
      <c r="H117" s="3"/>
      <c r="I117" s="53"/>
    </row>
    <row r="118" spans="1:10" ht="54.75" customHeight="1">
      <c r="A118" s="26">
        <v>35</v>
      </c>
      <c r="B118" s="133" t="s">
        <v>80</v>
      </c>
      <c r="C118" s="133"/>
      <c r="D118" s="133"/>
      <c r="E118" s="133"/>
      <c r="F118" s="1">
        <v>185</v>
      </c>
      <c r="G118" s="3">
        <v>1270.83</v>
      </c>
      <c r="H118" s="3" t="s">
        <v>23</v>
      </c>
      <c r="I118" s="52">
        <f>F118*G118/100</f>
        <v>2351.0355</v>
      </c>
    </row>
    <row r="119" spans="1:10">
      <c r="A119" s="6"/>
      <c r="B119" s="42" t="s">
        <v>129</v>
      </c>
      <c r="C119" s="42"/>
      <c r="D119" s="42"/>
      <c r="E119" s="42"/>
      <c r="F119" s="1"/>
      <c r="G119" s="3"/>
      <c r="H119" s="3"/>
      <c r="I119" s="52"/>
      <c r="J119" s="10"/>
    </row>
    <row r="120" spans="1:10" ht="6" customHeight="1">
      <c r="A120" s="27"/>
      <c r="B120" s="10"/>
      <c r="C120" s="10"/>
      <c r="D120" s="10"/>
      <c r="E120" s="3"/>
      <c r="F120" s="1"/>
      <c r="G120" s="4"/>
      <c r="H120" s="3"/>
      <c r="I120" s="52"/>
    </row>
    <row r="121" spans="1:10" ht="93.75" customHeight="1">
      <c r="A121" s="15" t="s">
        <v>81</v>
      </c>
      <c r="B121" s="140" t="s">
        <v>82</v>
      </c>
      <c r="C121" s="140"/>
      <c r="D121" s="140"/>
      <c r="E121" s="140"/>
      <c r="F121" s="1">
        <v>64</v>
      </c>
      <c r="G121" s="1">
        <v>222</v>
      </c>
      <c r="H121" s="3" t="s">
        <v>83</v>
      </c>
      <c r="I121" s="52">
        <f>F121*G121</f>
        <v>14208</v>
      </c>
      <c r="J121" s="10"/>
    </row>
    <row r="122" spans="1:10">
      <c r="A122" s="6"/>
      <c r="B122" s="42" t="s">
        <v>130</v>
      </c>
      <c r="C122" s="42"/>
      <c r="D122" s="42"/>
      <c r="E122" s="42"/>
      <c r="F122" s="1"/>
      <c r="G122" s="1"/>
      <c r="H122" s="3"/>
      <c r="I122" s="52"/>
      <c r="J122" s="10"/>
    </row>
    <row r="123" spans="1:10">
      <c r="A123" s="15"/>
      <c r="B123" s="38"/>
      <c r="C123" s="38"/>
      <c r="D123" s="38"/>
      <c r="E123" s="3"/>
      <c r="F123" s="1"/>
      <c r="G123" s="1"/>
      <c r="H123" s="3"/>
      <c r="I123" s="52"/>
      <c r="J123" s="10"/>
    </row>
    <row r="124" spans="1:10" ht="29.25" customHeight="1">
      <c r="A124" s="15" t="s">
        <v>84</v>
      </c>
      <c r="B124" s="140" t="s">
        <v>85</v>
      </c>
      <c r="C124" s="140"/>
      <c r="D124" s="140"/>
      <c r="E124" s="140"/>
      <c r="F124" s="1">
        <v>1</v>
      </c>
      <c r="G124" s="49">
        <v>6440</v>
      </c>
      <c r="H124" s="49" t="s">
        <v>8</v>
      </c>
      <c r="I124" s="52">
        <f>F124*G124</f>
        <v>6440</v>
      </c>
      <c r="J124" s="10"/>
    </row>
    <row r="125" spans="1:10">
      <c r="A125" s="6"/>
      <c r="B125" s="42" t="s">
        <v>131</v>
      </c>
      <c r="C125" s="42"/>
      <c r="D125" s="42"/>
      <c r="E125" s="42"/>
      <c r="F125" s="42"/>
      <c r="G125" s="42"/>
      <c r="H125" s="42"/>
      <c r="I125" s="57"/>
      <c r="J125" s="10"/>
    </row>
    <row r="126" spans="1:10">
      <c r="A126" s="15"/>
      <c r="B126" s="14"/>
      <c r="C126" s="14"/>
      <c r="D126" s="14"/>
      <c r="F126" s="1"/>
      <c r="G126" s="4"/>
      <c r="I126" s="59"/>
      <c r="J126" s="10"/>
    </row>
    <row r="127" spans="1:10">
      <c r="A127" s="15"/>
      <c r="B127" s="14"/>
      <c r="C127" s="14"/>
      <c r="D127" s="14"/>
      <c r="F127" s="1"/>
      <c r="G127" s="141" t="s">
        <v>6</v>
      </c>
      <c r="H127" s="141"/>
      <c r="I127" s="60">
        <v>909074</v>
      </c>
      <c r="J127" s="10"/>
    </row>
    <row r="128" spans="1:10">
      <c r="A128" s="22"/>
      <c r="C128" s="14"/>
      <c r="D128" s="14"/>
      <c r="F128" s="1"/>
      <c r="G128" s="4"/>
      <c r="H128" s="3"/>
      <c r="I128" s="52"/>
      <c r="J128" s="10"/>
    </row>
    <row r="129" spans="1:10">
      <c r="A129" s="22"/>
      <c r="C129" s="14"/>
      <c r="D129" s="14"/>
      <c r="F129" s="1"/>
      <c r="G129" s="134"/>
      <c r="H129" s="134"/>
      <c r="I129" s="61"/>
      <c r="J129" s="10"/>
    </row>
    <row r="130" spans="1:10">
      <c r="A130" s="22"/>
      <c r="C130" s="14"/>
      <c r="D130" s="14"/>
      <c r="F130" s="1"/>
      <c r="G130" s="4"/>
      <c r="H130" s="3"/>
      <c r="I130" s="52"/>
      <c r="J130" s="10"/>
    </row>
    <row r="131" spans="1:10">
      <c r="A131" s="22"/>
      <c r="C131" s="14"/>
      <c r="D131" s="14"/>
      <c r="F131" s="1"/>
      <c r="G131" s="134"/>
      <c r="H131" s="134"/>
      <c r="I131" s="61"/>
      <c r="J131" s="10"/>
    </row>
    <row r="132" spans="1:10">
      <c r="A132" s="22"/>
      <c r="C132" s="28"/>
      <c r="D132" s="28"/>
      <c r="E132" s="29"/>
      <c r="F132" s="1"/>
      <c r="G132" s="9"/>
      <c r="H132" s="9"/>
      <c r="I132" s="61"/>
      <c r="J132" s="10"/>
    </row>
    <row r="133" spans="1:10">
      <c r="A133" s="22"/>
      <c r="C133" s="14"/>
      <c r="D133" s="14"/>
      <c r="F133" s="1"/>
      <c r="G133" s="4"/>
      <c r="H133" s="3"/>
      <c r="I133" s="52"/>
      <c r="J133" s="10"/>
    </row>
    <row r="134" spans="1:10">
      <c r="E134" s="29"/>
      <c r="G134" s="29"/>
      <c r="H134" s="29"/>
    </row>
    <row r="135" spans="1:10">
      <c r="E135" s="29"/>
      <c r="G135" s="29"/>
      <c r="H135" s="29"/>
    </row>
    <row r="136" spans="1:10">
      <c r="E136" s="29"/>
      <c r="G136" s="29"/>
      <c r="H136" s="29"/>
    </row>
    <row r="137" spans="1:10">
      <c r="E137" s="29"/>
      <c r="G137" s="29"/>
      <c r="H137" s="29"/>
    </row>
    <row r="138" spans="1:10">
      <c r="A138" s="22"/>
      <c r="C138" s="14"/>
      <c r="D138" s="14"/>
      <c r="F138" s="1"/>
      <c r="G138" s="4"/>
      <c r="H138" s="3"/>
      <c r="I138" s="52"/>
      <c r="J138" s="10"/>
    </row>
    <row r="139" spans="1:10" s="34" customFormat="1" ht="12.75" customHeight="1">
      <c r="A139" s="31"/>
      <c r="B139" s="143" t="s">
        <v>137</v>
      </c>
      <c r="C139" s="143"/>
      <c r="D139" s="32"/>
      <c r="E139" s="143" t="s">
        <v>134</v>
      </c>
      <c r="F139" s="143"/>
      <c r="G139" s="143"/>
      <c r="H139" s="143"/>
      <c r="I139" s="143"/>
      <c r="J139" s="33"/>
    </row>
    <row r="140" spans="1:10" s="34" customFormat="1" ht="12.75" customHeight="1">
      <c r="A140" s="31"/>
      <c r="C140" s="32"/>
      <c r="D140" s="32"/>
      <c r="E140" s="143" t="s">
        <v>135</v>
      </c>
      <c r="F140" s="143"/>
      <c r="G140" s="143"/>
      <c r="H140" s="143"/>
      <c r="I140" s="143"/>
      <c r="J140" s="33"/>
    </row>
    <row r="141" spans="1:10" s="34" customFormat="1" ht="11.25" customHeight="1">
      <c r="A141" s="31"/>
      <c r="C141" s="32"/>
      <c r="D141" s="32"/>
      <c r="E141" s="143" t="s">
        <v>136</v>
      </c>
      <c r="F141" s="143"/>
      <c r="G141" s="143"/>
      <c r="H141" s="143"/>
      <c r="I141" s="143"/>
      <c r="J141" s="33"/>
    </row>
    <row r="142" spans="1:10">
      <c r="A142" s="22"/>
      <c r="C142" s="14"/>
      <c r="D142" s="14"/>
      <c r="F142" s="1"/>
      <c r="G142" s="4"/>
      <c r="H142" s="3"/>
      <c r="I142" s="52"/>
      <c r="J142" s="10"/>
    </row>
    <row r="143" spans="1:10">
      <c r="A143" s="22"/>
      <c r="C143" s="14"/>
      <c r="D143" s="14"/>
      <c r="F143" s="1"/>
      <c r="G143" s="4"/>
      <c r="H143" s="3"/>
      <c r="I143" s="52"/>
      <c r="J143" s="10"/>
    </row>
    <row r="144" spans="1:10">
      <c r="A144" s="22"/>
      <c r="C144" s="14"/>
      <c r="D144" s="14"/>
      <c r="F144" s="1"/>
      <c r="G144" s="4"/>
      <c r="H144" s="3"/>
      <c r="I144" s="52"/>
      <c r="J144" s="10"/>
    </row>
    <row r="145" spans="1:10">
      <c r="A145" s="22"/>
      <c r="C145" s="14"/>
      <c r="D145" s="14"/>
      <c r="F145" s="1"/>
      <c r="G145" s="4"/>
      <c r="H145" s="3"/>
      <c r="I145" s="52"/>
      <c r="J145" s="10"/>
    </row>
    <row r="146" spans="1:10">
      <c r="A146" s="22"/>
      <c r="C146" s="14"/>
      <c r="D146" s="14"/>
      <c r="F146" s="1"/>
      <c r="G146" s="4"/>
      <c r="H146" s="3"/>
      <c r="I146" s="52"/>
      <c r="J146" s="10"/>
    </row>
    <row r="147" spans="1:10">
      <c r="A147" s="22"/>
      <c r="C147" s="14"/>
      <c r="D147" s="14"/>
      <c r="F147" s="1"/>
      <c r="G147" s="4"/>
      <c r="H147" s="3"/>
      <c r="I147" s="52"/>
      <c r="J147" s="10"/>
    </row>
    <row r="148" spans="1:10">
      <c r="A148" s="22"/>
      <c r="C148" s="14"/>
      <c r="D148" s="14"/>
      <c r="F148" s="1"/>
      <c r="G148" s="4"/>
      <c r="H148" s="3"/>
      <c r="I148" s="52"/>
      <c r="J148" s="10"/>
    </row>
  </sheetData>
  <mergeCells count="50">
    <mergeCell ref="B139:C139"/>
    <mergeCell ref="E139:I139"/>
    <mergeCell ref="E140:I140"/>
    <mergeCell ref="E141:I141"/>
    <mergeCell ref="A1:I2"/>
    <mergeCell ref="B5:E5"/>
    <mergeCell ref="B7:E7"/>
    <mergeCell ref="B10:E10"/>
    <mergeCell ref="B13:E13"/>
    <mergeCell ref="B40:E40"/>
    <mergeCell ref="B16:E16"/>
    <mergeCell ref="B31:E31"/>
    <mergeCell ref="B34:E34"/>
    <mergeCell ref="B37:E37"/>
    <mergeCell ref="B65:E65"/>
    <mergeCell ref="B52:E52"/>
    <mergeCell ref="C53:D53"/>
    <mergeCell ref="C56:D56"/>
    <mergeCell ref="B59:E59"/>
    <mergeCell ref="B62:E62"/>
    <mergeCell ref="G129:H129"/>
    <mergeCell ref="G127:H127"/>
    <mergeCell ref="B75:E75"/>
    <mergeCell ref="B78:E78"/>
    <mergeCell ref="B81:E81"/>
    <mergeCell ref="B82:D82"/>
    <mergeCell ref="B85:E85"/>
    <mergeCell ref="G131:H131"/>
    <mergeCell ref="C3:I4"/>
    <mergeCell ref="A3:B3"/>
    <mergeCell ref="A4:B4"/>
    <mergeCell ref="B106:E106"/>
    <mergeCell ref="B109:E109"/>
    <mergeCell ref="B115:E115"/>
    <mergeCell ref="B118:E118"/>
    <mergeCell ref="B121:E121"/>
    <mergeCell ref="B88:E88"/>
    <mergeCell ref="B91:E91"/>
    <mergeCell ref="B94:E94"/>
    <mergeCell ref="B97:E97"/>
    <mergeCell ref="B100:E100"/>
    <mergeCell ref="B72:E72"/>
    <mergeCell ref="B124:E124"/>
    <mergeCell ref="B46:E46"/>
    <mergeCell ref="B49:E49"/>
    <mergeCell ref="B43:E43"/>
    <mergeCell ref="B28:E28"/>
    <mergeCell ref="B19:E19"/>
    <mergeCell ref="B22:E22"/>
    <mergeCell ref="B25:E25"/>
  </mergeCells>
  <pageMargins left="0.2" right="0.23" top="0.27" bottom="0.21" header="0.16" footer="0.15"/>
  <pageSetup paperSize="9" orientation="portrait" r:id="rId1"/>
</worksheet>
</file>

<file path=xl/worksheets/sheet2.xml><?xml version="1.0" encoding="utf-8"?>
<worksheet xmlns="http://schemas.openxmlformats.org/spreadsheetml/2006/main" xmlns:r="http://schemas.openxmlformats.org/officeDocument/2006/relationships">
  <dimension ref="A1:G95"/>
  <sheetViews>
    <sheetView tabSelected="1" topLeftCell="A48" zoomScaleSheetLayoutView="100" workbookViewId="0">
      <selection activeCell="A84" sqref="A84:XFD91"/>
    </sheetView>
  </sheetViews>
  <sheetFormatPr defaultRowHeight="12.75"/>
  <cols>
    <col min="1" max="1" width="6.42578125" style="116" customWidth="1"/>
    <col min="2" max="2" width="11.42578125" style="116" customWidth="1"/>
    <col min="3" max="3" width="42.85546875" style="62" customWidth="1"/>
    <col min="4" max="4" width="9.85546875" style="62" customWidth="1"/>
    <col min="5" max="5" width="9" style="62" customWidth="1"/>
    <col min="6" max="6" width="13.140625" style="122" customWidth="1"/>
    <col min="7" max="256" width="9.140625" style="62"/>
    <col min="257" max="257" width="6.42578125" style="62" customWidth="1"/>
    <col min="258" max="258" width="11.42578125" style="62" customWidth="1"/>
    <col min="259" max="259" width="42.85546875" style="62" customWidth="1"/>
    <col min="260" max="260" width="9.85546875" style="62" customWidth="1"/>
    <col min="261" max="261" width="9" style="62" customWidth="1"/>
    <col min="262" max="262" width="13.140625" style="62" customWidth="1"/>
    <col min="263" max="512" width="9.140625" style="62"/>
    <col min="513" max="513" width="6.42578125" style="62" customWidth="1"/>
    <col min="514" max="514" width="11.42578125" style="62" customWidth="1"/>
    <col min="515" max="515" width="42.85546875" style="62" customWidth="1"/>
    <col min="516" max="516" width="9.85546875" style="62" customWidth="1"/>
    <col min="517" max="517" width="9" style="62" customWidth="1"/>
    <col min="518" max="518" width="13.140625" style="62" customWidth="1"/>
    <col min="519" max="768" width="9.140625" style="62"/>
    <col min="769" max="769" width="6.42578125" style="62" customWidth="1"/>
    <col min="770" max="770" width="11.42578125" style="62" customWidth="1"/>
    <col min="771" max="771" width="42.85546875" style="62" customWidth="1"/>
    <col min="772" max="772" width="9.85546875" style="62" customWidth="1"/>
    <col min="773" max="773" width="9" style="62" customWidth="1"/>
    <col min="774" max="774" width="13.140625" style="62" customWidth="1"/>
    <col min="775" max="1024" width="9.140625" style="62"/>
    <col min="1025" max="1025" width="6.42578125" style="62" customWidth="1"/>
    <col min="1026" max="1026" width="11.42578125" style="62" customWidth="1"/>
    <col min="1027" max="1027" width="42.85546875" style="62" customWidth="1"/>
    <col min="1028" max="1028" width="9.85546875" style="62" customWidth="1"/>
    <col min="1029" max="1029" width="9" style="62" customWidth="1"/>
    <col min="1030" max="1030" width="13.140625" style="62" customWidth="1"/>
    <col min="1031" max="1280" width="9.140625" style="62"/>
    <col min="1281" max="1281" width="6.42578125" style="62" customWidth="1"/>
    <col min="1282" max="1282" width="11.42578125" style="62" customWidth="1"/>
    <col min="1283" max="1283" width="42.85546875" style="62" customWidth="1"/>
    <col min="1284" max="1284" width="9.85546875" style="62" customWidth="1"/>
    <col min="1285" max="1285" width="9" style="62" customWidth="1"/>
    <col min="1286" max="1286" width="13.140625" style="62" customWidth="1"/>
    <col min="1287" max="1536" width="9.140625" style="62"/>
    <col min="1537" max="1537" width="6.42578125" style="62" customWidth="1"/>
    <col min="1538" max="1538" width="11.42578125" style="62" customWidth="1"/>
    <col min="1539" max="1539" width="42.85546875" style="62" customWidth="1"/>
    <col min="1540" max="1540" width="9.85546875" style="62" customWidth="1"/>
    <col min="1541" max="1541" width="9" style="62" customWidth="1"/>
    <col min="1542" max="1542" width="13.140625" style="62" customWidth="1"/>
    <col min="1543" max="1792" width="9.140625" style="62"/>
    <col min="1793" max="1793" width="6.42578125" style="62" customWidth="1"/>
    <col min="1794" max="1794" width="11.42578125" style="62" customWidth="1"/>
    <col min="1795" max="1795" width="42.85546875" style="62" customWidth="1"/>
    <col min="1796" max="1796" width="9.85546875" style="62" customWidth="1"/>
    <col min="1797" max="1797" width="9" style="62" customWidth="1"/>
    <col min="1798" max="1798" width="13.140625" style="62" customWidth="1"/>
    <col min="1799" max="2048" width="9.140625" style="62"/>
    <col min="2049" max="2049" width="6.42578125" style="62" customWidth="1"/>
    <col min="2050" max="2050" width="11.42578125" style="62" customWidth="1"/>
    <col min="2051" max="2051" width="42.85546875" style="62" customWidth="1"/>
    <col min="2052" max="2052" width="9.85546875" style="62" customWidth="1"/>
    <col min="2053" max="2053" width="9" style="62" customWidth="1"/>
    <col min="2054" max="2054" width="13.140625" style="62" customWidth="1"/>
    <col min="2055" max="2304" width="9.140625" style="62"/>
    <col min="2305" max="2305" width="6.42578125" style="62" customWidth="1"/>
    <col min="2306" max="2306" width="11.42578125" style="62" customWidth="1"/>
    <col min="2307" max="2307" width="42.85546875" style="62" customWidth="1"/>
    <col min="2308" max="2308" width="9.85546875" style="62" customWidth="1"/>
    <col min="2309" max="2309" width="9" style="62" customWidth="1"/>
    <col min="2310" max="2310" width="13.140625" style="62" customWidth="1"/>
    <col min="2311" max="2560" width="9.140625" style="62"/>
    <col min="2561" max="2561" width="6.42578125" style="62" customWidth="1"/>
    <col min="2562" max="2562" width="11.42578125" style="62" customWidth="1"/>
    <col min="2563" max="2563" width="42.85546875" style="62" customWidth="1"/>
    <col min="2564" max="2564" width="9.85546875" style="62" customWidth="1"/>
    <col min="2565" max="2565" width="9" style="62" customWidth="1"/>
    <col min="2566" max="2566" width="13.140625" style="62" customWidth="1"/>
    <col min="2567" max="2816" width="9.140625" style="62"/>
    <col min="2817" max="2817" width="6.42578125" style="62" customWidth="1"/>
    <col min="2818" max="2818" width="11.42578125" style="62" customWidth="1"/>
    <col min="2819" max="2819" width="42.85546875" style="62" customWidth="1"/>
    <col min="2820" max="2820" width="9.85546875" style="62" customWidth="1"/>
    <col min="2821" max="2821" width="9" style="62" customWidth="1"/>
    <col min="2822" max="2822" width="13.140625" style="62" customWidth="1"/>
    <col min="2823" max="3072" width="9.140625" style="62"/>
    <col min="3073" max="3073" width="6.42578125" style="62" customWidth="1"/>
    <col min="3074" max="3074" width="11.42578125" style="62" customWidth="1"/>
    <col min="3075" max="3075" width="42.85546875" style="62" customWidth="1"/>
    <col min="3076" max="3076" width="9.85546875" style="62" customWidth="1"/>
    <col min="3077" max="3077" width="9" style="62" customWidth="1"/>
    <col min="3078" max="3078" width="13.140625" style="62" customWidth="1"/>
    <col min="3079" max="3328" width="9.140625" style="62"/>
    <col min="3329" max="3329" width="6.42578125" style="62" customWidth="1"/>
    <col min="3330" max="3330" width="11.42578125" style="62" customWidth="1"/>
    <col min="3331" max="3331" width="42.85546875" style="62" customWidth="1"/>
    <col min="3332" max="3332" width="9.85546875" style="62" customWidth="1"/>
    <col min="3333" max="3333" width="9" style="62" customWidth="1"/>
    <col min="3334" max="3334" width="13.140625" style="62" customWidth="1"/>
    <col min="3335" max="3584" width="9.140625" style="62"/>
    <col min="3585" max="3585" width="6.42578125" style="62" customWidth="1"/>
    <col min="3586" max="3586" width="11.42578125" style="62" customWidth="1"/>
    <col min="3587" max="3587" width="42.85546875" style="62" customWidth="1"/>
    <col min="3588" max="3588" width="9.85546875" style="62" customWidth="1"/>
    <col min="3589" max="3589" width="9" style="62" customWidth="1"/>
    <col min="3590" max="3590" width="13.140625" style="62" customWidth="1"/>
    <col min="3591" max="3840" width="9.140625" style="62"/>
    <col min="3841" max="3841" width="6.42578125" style="62" customWidth="1"/>
    <col min="3842" max="3842" width="11.42578125" style="62" customWidth="1"/>
    <col min="3843" max="3843" width="42.85546875" style="62" customWidth="1"/>
    <col min="3844" max="3844" width="9.85546875" style="62" customWidth="1"/>
    <col min="3845" max="3845" width="9" style="62" customWidth="1"/>
    <col min="3846" max="3846" width="13.140625" style="62" customWidth="1"/>
    <col min="3847" max="4096" width="9.140625" style="62"/>
    <col min="4097" max="4097" width="6.42578125" style="62" customWidth="1"/>
    <col min="4098" max="4098" width="11.42578125" style="62" customWidth="1"/>
    <col min="4099" max="4099" width="42.85546875" style="62" customWidth="1"/>
    <col min="4100" max="4100" width="9.85546875" style="62" customWidth="1"/>
    <col min="4101" max="4101" width="9" style="62" customWidth="1"/>
    <col min="4102" max="4102" width="13.140625" style="62" customWidth="1"/>
    <col min="4103" max="4352" width="9.140625" style="62"/>
    <col min="4353" max="4353" width="6.42578125" style="62" customWidth="1"/>
    <col min="4354" max="4354" width="11.42578125" style="62" customWidth="1"/>
    <col min="4355" max="4355" width="42.85546875" style="62" customWidth="1"/>
    <col min="4356" max="4356" width="9.85546875" style="62" customWidth="1"/>
    <col min="4357" max="4357" width="9" style="62" customWidth="1"/>
    <col min="4358" max="4358" width="13.140625" style="62" customWidth="1"/>
    <col min="4359" max="4608" width="9.140625" style="62"/>
    <col min="4609" max="4609" width="6.42578125" style="62" customWidth="1"/>
    <col min="4610" max="4610" width="11.42578125" style="62" customWidth="1"/>
    <col min="4611" max="4611" width="42.85546875" style="62" customWidth="1"/>
    <col min="4612" max="4612" width="9.85546875" style="62" customWidth="1"/>
    <col min="4613" max="4613" width="9" style="62" customWidth="1"/>
    <col min="4614" max="4614" width="13.140625" style="62" customWidth="1"/>
    <col min="4615" max="4864" width="9.140625" style="62"/>
    <col min="4865" max="4865" width="6.42578125" style="62" customWidth="1"/>
    <col min="4866" max="4866" width="11.42578125" style="62" customWidth="1"/>
    <col min="4867" max="4867" width="42.85546875" style="62" customWidth="1"/>
    <col min="4868" max="4868" width="9.85546875" style="62" customWidth="1"/>
    <col min="4869" max="4869" width="9" style="62" customWidth="1"/>
    <col min="4870" max="4870" width="13.140625" style="62" customWidth="1"/>
    <col min="4871" max="5120" width="9.140625" style="62"/>
    <col min="5121" max="5121" width="6.42578125" style="62" customWidth="1"/>
    <col min="5122" max="5122" width="11.42578125" style="62" customWidth="1"/>
    <col min="5123" max="5123" width="42.85546875" style="62" customWidth="1"/>
    <col min="5124" max="5124" width="9.85546875" style="62" customWidth="1"/>
    <col min="5125" max="5125" width="9" style="62" customWidth="1"/>
    <col min="5126" max="5126" width="13.140625" style="62" customWidth="1"/>
    <col min="5127" max="5376" width="9.140625" style="62"/>
    <col min="5377" max="5377" width="6.42578125" style="62" customWidth="1"/>
    <col min="5378" max="5378" width="11.42578125" style="62" customWidth="1"/>
    <col min="5379" max="5379" width="42.85546875" style="62" customWidth="1"/>
    <col min="5380" max="5380" width="9.85546875" style="62" customWidth="1"/>
    <col min="5381" max="5381" width="9" style="62" customWidth="1"/>
    <col min="5382" max="5382" width="13.140625" style="62" customWidth="1"/>
    <col min="5383" max="5632" width="9.140625" style="62"/>
    <col min="5633" max="5633" width="6.42578125" style="62" customWidth="1"/>
    <col min="5634" max="5634" width="11.42578125" style="62" customWidth="1"/>
    <col min="5635" max="5635" width="42.85546875" style="62" customWidth="1"/>
    <col min="5636" max="5636" width="9.85546875" style="62" customWidth="1"/>
    <col min="5637" max="5637" width="9" style="62" customWidth="1"/>
    <col min="5638" max="5638" width="13.140625" style="62" customWidth="1"/>
    <col min="5639" max="5888" width="9.140625" style="62"/>
    <col min="5889" max="5889" width="6.42578125" style="62" customWidth="1"/>
    <col min="5890" max="5890" width="11.42578125" style="62" customWidth="1"/>
    <col min="5891" max="5891" width="42.85546875" style="62" customWidth="1"/>
    <col min="5892" max="5892" width="9.85546875" style="62" customWidth="1"/>
    <col min="5893" max="5893" width="9" style="62" customWidth="1"/>
    <col min="5894" max="5894" width="13.140625" style="62" customWidth="1"/>
    <col min="5895" max="6144" width="9.140625" style="62"/>
    <col min="6145" max="6145" width="6.42578125" style="62" customWidth="1"/>
    <col min="6146" max="6146" width="11.42578125" style="62" customWidth="1"/>
    <col min="6147" max="6147" width="42.85546875" style="62" customWidth="1"/>
    <col min="6148" max="6148" width="9.85546875" style="62" customWidth="1"/>
    <col min="6149" max="6149" width="9" style="62" customWidth="1"/>
    <col min="6150" max="6150" width="13.140625" style="62" customWidth="1"/>
    <col min="6151" max="6400" width="9.140625" style="62"/>
    <col min="6401" max="6401" width="6.42578125" style="62" customWidth="1"/>
    <col min="6402" max="6402" width="11.42578125" style="62" customWidth="1"/>
    <col min="6403" max="6403" width="42.85546875" style="62" customWidth="1"/>
    <col min="6404" max="6404" width="9.85546875" style="62" customWidth="1"/>
    <col min="6405" max="6405" width="9" style="62" customWidth="1"/>
    <col min="6406" max="6406" width="13.140625" style="62" customWidth="1"/>
    <col min="6407" max="6656" width="9.140625" style="62"/>
    <col min="6657" max="6657" width="6.42578125" style="62" customWidth="1"/>
    <col min="6658" max="6658" width="11.42578125" style="62" customWidth="1"/>
    <col min="6659" max="6659" width="42.85546875" style="62" customWidth="1"/>
    <col min="6660" max="6660" width="9.85546875" style="62" customWidth="1"/>
    <col min="6661" max="6661" width="9" style="62" customWidth="1"/>
    <col min="6662" max="6662" width="13.140625" style="62" customWidth="1"/>
    <col min="6663" max="6912" width="9.140625" style="62"/>
    <col min="6913" max="6913" width="6.42578125" style="62" customWidth="1"/>
    <col min="6914" max="6914" width="11.42578125" style="62" customWidth="1"/>
    <col min="6915" max="6915" width="42.85546875" style="62" customWidth="1"/>
    <col min="6916" max="6916" width="9.85546875" style="62" customWidth="1"/>
    <col min="6917" max="6917" width="9" style="62" customWidth="1"/>
    <col min="6918" max="6918" width="13.140625" style="62" customWidth="1"/>
    <col min="6919" max="7168" width="9.140625" style="62"/>
    <col min="7169" max="7169" width="6.42578125" style="62" customWidth="1"/>
    <col min="7170" max="7170" width="11.42578125" style="62" customWidth="1"/>
    <col min="7171" max="7171" width="42.85546875" style="62" customWidth="1"/>
    <col min="7172" max="7172" width="9.85546875" style="62" customWidth="1"/>
    <col min="7173" max="7173" width="9" style="62" customWidth="1"/>
    <col min="7174" max="7174" width="13.140625" style="62" customWidth="1"/>
    <col min="7175" max="7424" width="9.140625" style="62"/>
    <col min="7425" max="7425" width="6.42578125" style="62" customWidth="1"/>
    <col min="7426" max="7426" width="11.42578125" style="62" customWidth="1"/>
    <col min="7427" max="7427" width="42.85546875" style="62" customWidth="1"/>
    <col min="7428" max="7428" width="9.85546875" style="62" customWidth="1"/>
    <col min="7429" max="7429" width="9" style="62" customWidth="1"/>
    <col min="7430" max="7430" width="13.140625" style="62" customWidth="1"/>
    <col min="7431" max="7680" width="9.140625" style="62"/>
    <col min="7681" max="7681" width="6.42578125" style="62" customWidth="1"/>
    <col min="7682" max="7682" width="11.42578125" style="62" customWidth="1"/>
    <col min="7683" max="7683" width="42.85546875" style="62" customWidth="1"/>
    <col min="7684" max="7684" width="9.85546875" style="62" customWidth="1"/>
    <col min="7685" max="7685" width="9" style="62" customWidth="1"/>
    <col min="7686" max="7686" width="13.140625" style="62" customWidth="1"/>
    <col min="7687" max="7936" width="9.140625" style="62"/>
    <col min="7937" max="7937" width="6.42578125" style="62" customWidth="1"/>
    <col min="7938" max="7938" width="11.42578125" style="62" customWidth="1"/>
    <col min="7939" max="7939" width="42.85546875" style="62" customWidth="1"/>
    <col min="7940" max="7940" width="9.85546875" style="62" customWidth="1"/>
    <col min="7941" max="7941" width="9" style="62" customWidth="1"/>
    <col min="7942" max="7942" width="13.140625" style="62" customWidth="1"/>
    <col min="7943" max="8192" width="9.140625" style="62"/>
    <col min="8193" max="8193" width="6.42578125" style="62" customWidth="1"/>
    <col min="8194" max="8194" width="11.42578125" style="62" customWidth="1"/>
    <col min="8195" max="8195" width="42.85546875" style="62" customWidth="1"/>
    <col min="8196" max="8196" width="9.85546875" style="62" customWidth="1"/>
    <col min="8197" max="8197" width="9" style="62" customWidth="1"/>
    <col min="8198" max="8198" width="13.140625" style="62" customWidth="1"/>
    <col min="8199" max="8448" width="9.140625" style="62"/>
    <col min="8449" max="8449" width="6.42578125" style="62" customWidth="1"/>
    <col min="8450" max="8450" width="11.42578125" style="62" customWidth="1"/>
    <col min="8451" max="8451" width="42.85546875" style="62" customWidth="1"/>
    <col min="8452" max="8452" width="9.85546875" style="62" customWidth="1"/>
    <col min="8453" max="8453" width="9" style="62" customWidth="1"/>
    <col min="8454" max="8454" width="13.140625" style="62" customWidth="1"/>
    <col min="8455" max="8704" width="9.140625" style="62"/>
    <col min="8705" max="8705" width="6.42578125" style="62" customWidth="1"/>
    <col min="8706" max="8706" width="11.42578125" style="62" customWidth="1"/>
    <col min="8707" max="8707" width="42.85546875" style="62" customWidth="1"/>
    <col min="8708" max="8708" width="9.85546875" style="62" customWidth="1"/>
    <col min="8709" max="8709" width="9" style="62" customWidth="1"/>
    <col min="8710" max="8710" width="13.140625" style="62" customWidth="1"/>
    <col min="8711" max="8960" width="9.140625" style="62"/>
    <col min="8961" max="8961" width="6.42578125" style="62" customWidth="1"/>
    <col min="8962" max="8962" width="11.42578125" style="62" customWidth="1"/>
    <col min="8963" max="8963" width="42.85546875" style="62" customWidth="1"/>
    <col min="8964" max="8964" width="9.85546875" style="62" customWidth="1"/>
    <col min="8965" max="8965" width="9" style="62" customWidth="1"/>
    <col min="8966" max="8966" width="13.140625" style="62" customWidth="1"/>
    <col min="8967" max="9216" width="9.140625" style="62"/>
    <col min="9217" max="9217" width="6.42578125" style="62" customWidth="1"/>
    <col min="9218" max="9218" width="11.42578125" style="62" customWidth="1"/>
    <col min="9219" max="9219" width="42.85546875" style="62" customWidth="1"/>
    <col min="9220" max="9220" width="9.85546875" style="62" customWidth="1"/>
    <col min="9221" max="9221" width="9" style="62" customWidth="1"/>
    <col min="9222" max="9222" width="13.140625" style="62" customWidth="1"/>
    <col min="9223" max="9472" width="9.140625" style="62"/>
    <col min="9473" max="9473" width="6.42578125" style="62" customWidth="1"/>
    <col min="9474" max="9474" width="11.42578125" style="62" customWidth="1"/>
    <col min="9475" max="9475" width="42.85546875" style="62" customWidth="1"/>
    <col min="9476" max="9476" width="9.85546875" style="62" customWidth="1"/>
    <col min="9477" max="9477" width="9" style="62" customWidth="1"/>
    <col min="9478" max="9478" width="13.140625" style="62" customWidth="1"/>
    <col min="9479" max="9728" width="9.140625" style="62"/>
    <col min="9729" max="9729" width="6.42578125" style="62" customWidth="1"/>
    <col min="9730" max="9730" width="11.42578125" style="62" customWidth="1"/>
    <col min="9731" max="9731" width="42.85546875" style="62" customWidth="1"/>
    <col min="9732" max="9732" width="9.85546875" style="62" customWidth="1"/>
    <col min="9733" max="9733" width="9" style="62" customWidth="1"/>
    <col min="9734" max="9734" width="13.140625" style="62" customWidth="1"/>
    <col min="9735" max="9984" width="9.140625" style="62"/>
    <col min="9985" max="9985" width="6.42578125" style="62" customWidth="1"/>
    <col min="9986" max="9986" width="11.42578125" style="62" customWidth="1"/>
    <col min="9987" max="9987" width="42.85546875" style="62" customWidth="1"/>
    <col min="9988" max="9988" width="9.85546875" style="62" customWidth="1"/>
    <col min="9989" max="9989" width="9" style="62" customWidth="1"/>
    <col min="9990" max="9990" width="13.140625" style="62" customWidth="1"/>
    <col min="9991" max="10240" width="9.140625" style="62"/>
    <col min="10241" max="10241" width="6.42578125" style="62" customWidth="1"/>
    <col min="10242" max="10242" width="11.42578125" style="62" customWidth="1"/>
    <col min="10243" max="10243" width="42.85546875" style="62" customWidth="1"/>
    <col min="10244" max="10244" width="9.85546875" style="62" customWidth="1"/>
    <col min="10245" max="10245" width="9" style="62" customWidth="1"/>
    <col min="10246" max="10246" width="13.140625" style="62" customWidth="1"/>
    <col min="10247" max="10496" width="9.140625" style="62"/>
    <col min="10497" max="10497" width="6.42578125" style="62" customWidth="1"/>
    <col min="10498" max="10498" width="11.42578125" style="62" customWidth="1"/>
    <col min="10499" max="10499" width="42.85546875" style="62" customWidth="1"/>
    <col min="10500" max="10500" width="9.85546875" style="62" customWidth="1"/>
    <col min="10501" max="10501" width="9" style="62" customWidth="1"/>
    <col min="10502" max="10502" width="13.140625" style="62" customWidth="1"/>
    <col min="10503" max="10752" width="9.140625" style="62"/>
    <col min="10753" max="10753" width="6.42578125" style="62" customWidth="1"/>
    <col min="10754" max="10754" width="11.42578125" style="62" customWidth="1"/>
    <col min="10755" max="10755" width="42.85546875" style="62" customWidth="1"/>
    <col min="10756" max="10756" width="9.85546875" style="62" customWidth="1"/>
    <col min="10757" max="10757" width="9" style="62" customWidth="1"/>
    <col min="10758" max="10758" width="13.140625" style="62" customWidth="1"/>
    <col min="10759" max="11008" width="9.140625" style="62"/>
    <col min="11009" max="11009" width="6.42578125" style="62" customWidth="1"/>
    <col min="11010" max="11010" width="11.42578125" style="62" customWidth="1"/>
    <col min="11011" max="11011" width="42.85546875" style="62" customWidth="1"/>
    <col min="11012" max="11012" width="9.85546875" style="62" customWidth="1"/>
    <col min="11013" max="11013" width="9" style="62" customWidth="1"/>
    <col min="11014" max="11014" width="13.140625" style="62" customWidth="1"/>
    <col min="11015" max="11264" width="9.140625" style="62"/>
    <col min="11265" max="11265" width="6.42578125" style="62" customWidth="1"/>
    <col min="11266" max="11266" width="11.42578125" style="62" customWidth="1"/>
    <col min="11267" max="11267" width="42.85546875" style="62" customWidth="1"/>
    <col min="11268" max="11268" width="9.85546875" style="62" customWidth="1"/>
    <col min="11269" max="11269" width="9" style="62" customWidth="1"/>
    <col min="11270" max="11270" width="13.140625" style="62" customWidth="1"/>
    <col min="11271" max="11520" width="9.140625" style="62"/>
    <col min="11521" max="11521" width="6.42578125" style="62" customWidth="1"/>
    <col min="11522" max="11522" width="11.42578125" style="62" customWidth="1"/>
    <col min="11523" max="11523" width="42.85546875" style="62" customWidth="1"/>
    <col min="11524" max="11524" width="9.85546875" style="62" customWidth="1"/>
    <col min="11525" max="11525" width="9" style="62" customWidth="1"/>
    <col min="11526" max="11526" width="13.140625" style="62" customWidth="1"/>
    <col min="11527" max="11776" width="9.140625" style="62"/>
    <col min="11777" max="11777" width="6.42578125" style="62" customWidth="1"/>
    <col min="11778" max="11778" width="11.42578125" style="62" customWidth="1"/>
    <col min="11779" max="11779" width="42.85546875" style="62" customWidth="1"/>
    <col min="11780" max="11780" width="9.85546875" style="62" customWidth="1"/>
    <col min="11781" max="11781" width="9" style="62" customWidth="1"/>
    <col min="11782" max="11782" width="13.140625" style="62" customWidth="1"/>
    <col min="11783" max="12032" width="9.140625" style="62"/>
    <col min="12033" max="12033" width="6.42578125" style="62" customWidth="1"/>
    <col min="12034" max="12034" width="11.42578125" style="62" customWidth="1"/>
    <col min="12035" max="12035" width="42.85546875" style="62" customWidth="1"/>
    <col min="12036" max="12036" width="9.85546875" style="62" customWidth="1"/>
    <col min="12037" max="12037" width="9" style="62" customWidth="1"/>
    <col min="12038" max="12038" width="13.140625" style="62" customWidth="1"/>
    <col min="12039" max="12288" width="9.140625" style="62"/>
    <col min="12289" max="12289" width="6.42578125" style="62" customWidth="1"/>
    <col min="12290" max="12290" width="11.42578125" style="62" customWidth="1"/>
    <col min="12291" max="12291" width="42.85546875" style="62" customWidth="1"/>
    <col min="12292" max="12292" width="9.85546875" style="62" customWidth="1"/>
    <col min="12293" max="12293" width="9" style="62" customWidth="1"/>
    <col min="12294" max="12294" width="13.140625" style="62" customWidth="1"/>
    <col min="12295" max="12544" width="9.140625" style="62"/>
    <col min="12545" max="12545" width="6.42578125" style="62" customWidth="1"/>
    <col min="12546" max="12546" width="11.42578125" style="62" customWidth="1"/>
    <col min="12547" max="12547" width="42.85546875" style="62" customWidth="1"/>
    <col min="12548" max="12548" width="9.85546875" style="62" customWidth="1"/>
    <col min="12549" max="12549" width="9" style="62" customWidth="1"/>
    <col min="12550" max="12550" width="13.140625" style="62" customWidth="1"/>
    <col min="12551" max="12800" width="9.140625" style="62"/>
    <col min="12801" max="12801" width="6.42578125" style="62" customWidth="1"/>
    <col min="12802" max="12802" width="11.42578125" style="62" customWidth="1"/>
    <col min="12803" max="12803" width="42.85546875" style="62" customWidth="1"/>
    <col min="12804" max="12804" width="9.85546875" style="62" customWidth="1"/>
    <col min="12805" max="12805" width="9" style="62" customWidth="1"/>
    <col min="12806" max="12806" width="13.140625" style="62" customWidth="1"/>
    <col min="12807" max="13056" width="9.140625" style="62"/>
    <col min="13057" max="13057" width="6.42578125" style="62" customWidth="1"/>
    <col min="13058" max="13058" width="11.42578125" style="62" customWidth="1"/>
    <col min="13059" max="13059" width="42.85546875" style="62" customWidth="1"/>
    <col min="13060" max="13060" width="9.85546875" style="62" customWidth="1"/>
    <col min="13061" max="13061" width="9" style="62" customWidth="1"/>
    <col min="13062" max="13062" width="13.140625" style="62" customWidth="1"/>
    <col min="13063" max="13312" width="9.140625" style="62"/>
    <col min="13313" max="13313" width="6.42578125" style="62" customWidth="1"/>
    <col min="13314" max="13314" width="11.42578125" style="62" customWidth="1"/>
    <col min="13315" max="13315" width="42.85546875" style="62" customWidth="1"/>
    <col min="13316" max="13316" width="9.85546875" style="62" customWidth="1"/>
    <col min="13317" max="13317" width="9" style="62" customWidth="1"/>
    <col min="13318" max="13318" width="13.140625" style="62" customWidth="1"/>
    <col min="13319" max="13568" width="9.140625" style="62"/>
    <col min="13569" max="13569" width="6.42578125" style="62" customWidth="1"/>
    <col min="13570" max="13570" width="11.42578125" style="62" customWidth="1"/>
    <col min="13571" max="13571" width="42.85546875" style="62" customWidth="1"/>
    <col min="13572" max="13572" width="9.85546875" style="62" customWidth="1"/>
    <col min="13573" max="13573" width="9" style="62" customWidth="1"/>
    <col min="13574" max="13574" width="13.140625" style="62" customWidth="1"/>
    <col min="13575" max="13824" width="9.140625" style="62"/>
    <col min="13825" max="13825" width="6.42578125" style="62" customWidth="1"/>
    <col min="13826" max="13826" width="11.42578125" style="62" customWidth="1"/>
    <col min="13827" max="13827" width="42.85546875" style="62" customWidth="1"/>
    <col min="13828" max="13828" width="9.85546875" style="62" customWidth="1"/>
    <col min="13829" max="13829" width="9" style="62" customWidth="1"/>
    <col min="13830" max="13830" width="13.140625" style="62" customWidth="1"/>
    <col min="13831" max="14080" width="9.140625" style="62"/>
    <col min="14081" max="14081" width="6.42578125" style="62" customWidth="1"/>
    <col min="14082" max="14082" width="11.42578125" style="62" customWidth="1"/>
    <col min="14083" max="14083" width="42.85546875" style="62" customWidth="1"/>
    <col min="14084" max="14084" width="9.85546875" style="62" customWidth="1"/>
    <col min="14085" max="14085" width="9" style="62" customWidth="1"/>
    <col min="14086" max="14086" width="13.140625" style="62" customWidth="1"/>
    <col min="14087" max="14336" width="9.140625" style="62"/>
    <col min="14337" max="14337" width="6.42578125" style="62" customWidth="1"/>
    <col min="14338" max="14338" width="11.42578125" style="62" customWidth="1"/>
    <col min="14339" max="14339" width="42.85546875" style="62" customWidth="1"/>
    <col min="14340" max="14340" width="9.85546875" style="62" customWidth="1"/>
    <col min="14341" max="14341" width="9" style="62" customWidth="1"/>
    <col min="14342" max="14342" width="13.140625" style="62" customWidth="1"/>
    <col min="14343" max="14592" width="9.140625" style="62"/>
    <col min="14593" max="14593" width="6.42578125" style="62" customWidth="1"/>
    <col min="14594" max="14594" width="11.42578125" style="62" customWidth="1"/>
    <col min="14595" max="14595" width="42.85546875" style="62" customWidth="1"/>
    <col min="14596" max="14596" width="9.85546875" style="62" customWidth="1"/>
    <col min="14597" max="14597" width="9" style="62" customWidth="1"/>
    <col min="14598" max="14598" width="13.140625" style="62" customWidth="1"/>
    <col min="14599" max="14848" width="9.140625" style="62"/>
    <col min="14849" max="14849" width="6.42578125" style="62" customWidth="1"/>
    <col min="14850" max="14850" width="11.42578125" style="62" customWidth="1"/>
    <col min="14851" max="14851" width="42.85546875" style="62" customWidth="1"/>
    <col min="14852" max="14852" width="9.85546875" style="62" customWidth="1"/>
    <col min="14853" max="14853" width="9" style="62" customWidth="1"/>
    <col min="14854" max="14854" width="13.140625" style="62" customWidth="1"/>
    <col min="14855" max="15104" width="9.140625" style="62"/>
    <col min="15105" max="15105" width="6.42578125" style="62" customWidth="1"/>
    <col min="15106" max="15106" width="11.42578125" style="62" customWidth="1"/>
    <col min="15107" max="15107" width="42.85546875" style="62" customWidth="1"/>
    <col min="15108" max="15108" width="9.85546875" style="62" customWidth="1"/>
    <col min="15109" max="15109" width="9" style="62" customWidth="1"/>
    <col min="15110" max="15110" width="13.140625" style="62" customWidth="1"/>
    <col min="15111" max="15360" width="9.140625" style="62"/>
    <col min="15361" max="15361" width="6.42578125" style="62" customWidth="1"/>
    <col min="15362" max="15362" width="11.42578125" style="62" customWidth="1"/>
    <col min="15363" max="15363" width="42.85546875" style="62" customWidth="1"/>
    <col min="15364" max="15364" width="9.85546875" style="62" customWidth="1"/>
    <col min="15365" max="15365" width="9" style="62" customWidth="1"/>
    <col min="15366" max="15366" width="13.140625" style="62" customWidth="1"/>
    <col min="15367" max="15616" width="9.140625" style="62"/>
    <col min="15617" max="15617" width="6.42578125" style="62" customWidth="1"/>
    <col min="15618" max="15618" width="11.42578125" style="62" customWidth="1"/>
    <col min="15619" max="15619" width="42.85546875" style="62" customWidth="1"/>
    <col min="15620" max="15620" width="9.85546875" style="62" customWidth="1"/>
    <col min="15621" max="15621" width="9" style="62" customWidth="1"/>
    <col min="15622" max="15622" width="13.140625" style="62" customWidth="1"/>
    <col min="15623" max="15872" width="9.140625" style="62"/>
    <col min="15873" max="15873" width="6.42578125" style="62" customWidth="1"/>
    <col min="15874" max="15874" width="11.42578125" style="62" customWidth="1"/>
    <col min="15875" max="15875" width="42.85546875" style="62" customWidth="1"/>
    <col min="15876" max="15876" width="9.85546875" style="62" customWidth="1"/>
    <col min="15877" max="15877" width="9" style="62" customWidth="1"/>
    <col min="15878" max="15878" width="13.140625" style="62" customWidth="1"/>
    <col min="15879" max="16128" width="9.140625" style="62"/>
    <col min="16129" max="16129" width="6.42578125" style="62" customWidth="1"/>
    <col min="16130" max="16130" width="11.42578125" style="62" customWidth="1"/>
    <col min="16131" max="16131" width="42.85546875" style="62" customWidth="1"/>
    <col min="16132" max="16132" width="9.85546875" style="62" customWidth="1"/>
    <col min="16133" max="16133" width="9" style="62" customWidth="1"/>
    <col min="16134" max="16134" width="13.140625" style="62" customWidth="1"/>
    <col min="16135" max="16384" width="9.140625" style="62"/>
  </cols>
  <sheetData>
    <row r="1" spans="1:6" ht="23.25" customHeight="1">
      <c r="A1" s="149" t="s">
        <v>138</v>
      </c>
      <c r="B1" s="149"/>
      <c r="C1" s="149"/>
      <c r="D1" s="149"/>
      <c r="E1" s="149"/>
      <c r="F1" s="149"/>
    </row>
    <row r="2" spans="1:6" ht="12" customHeight="1">
      <c r="A2" s="63"/>
      <c r="B2" s="63"/>
      <c r="C2" s="63"/>
      <c r="D2" s="63"/>
      <c r="E2" s="63"/>
      <c r="F2" s="64"/>
    </row>
    <row r="3" spans="1:6" ht="50.25" customHeight="1">
      <c r="A3" s="65" t="s">
        <v>139</v>
      </c>
      <c r="B3" s="63"/>
      <c r="C3" s="150" t="str">
        <f>Estimate!C3</f>
        <v>INTEGRATED REHABILITATION OF VARIOUS ELEMENTARY SCHOOLS DAMAGED DURING FLOOD 2010 OF TALUKA SEHWAN DISTRICT JAMSHORO @ GBPS ARAB BROHI TALUKA SEHWAN.</v>
      </c>
      <c r="D3" s="150"/>
      <c r="E3" s="150"/>
      <c r="F3" s="150"/>
    </row>
    <row r="4" spans="1:6" ht="15" customHeight="1">
      <c r="A4" s="66"/>
      <c r="B4" s="63"/>
      <c r="C4" s="67"/>
      <c r="D4" s="67"/>
      <c r="E4" s="67"/>
      <c r="F4" s="68"/>
    </row>
    <row r="5" spans="1:6" ht="19.5" customHeight="1">
      <c r="A5" s="151" t="s">
        <v>140</v>
      </c>
      <c r="B5" s="151"/>
      <c r="C5" s="151"/>
      <c r="D5" s="151"/>
      <c r="E5" s="151"/>
      <c r="F5" s="151"/>
    </row>
    <row r="6" spans="1:6" ht="38.25" customHeight="1">
      <c r="A6" s="69" t="s">
        <v>141</v>
      </c>
      <c r="B6" s="69" t="s">
        <v>142</v>
      </c>
      <c r="C6" s="70" t="s">
        <v>143</v>
      </c>
      <c r="D6" s="70" t="s">
        <v>144</v>
      </c>
      <c r="E6" s="70" t="s">
        <v>3</v>
      </c>
      <c r="F6" s="71" t="s">
        <v>4</v>
      </c>
    </row>
    <row r="7" spans="1:6">
      <c r="A7" s="72"/>
      <c r="B7" s="72"/>
      <c r="C7" s="73"/>
      <c r="D7" s="73"/>
      <c r="E7" s="73"/>
      <c r="F7" s="74"/>
    </row>
    <row r="8" spans="1:6" ht="67.5" customHeight="1">
      <c r="A8" s="75">
        <v>1</v>
      </c>
      <c r="B8" s="76">
        <v>2</v>
      </c>
      <c r="C8" s="77" t="s">
        <v>145</v>
      </c>
      <c r="D8" s="78">
        <v>4802.8999999999996</v>
      </c>
      <c r="E8" s="79" t="s">
        <v>8</v>
      </c>
      <c r="F8" s="80">
        <f>(B8*D8)</f>
        <v>9605.7999999999993</v>
      </c>
    </row>
    <row r="9" spans="1:6" ht="87.75" customHeight="1">
      <c r="A9" s="81">
        <v>2</v>
      </c>
      <c r="B9" s="82">
        <v>1</v>
      </c>
      <c r="C9" s="83" t="s">
        <v>146</v>
      </c>
      <c r="D9" s="84">
        <v>4253.7</v>
      </c>
      <c r="E9" s="85" t="s">
        <v>8</v>
      </c>
      <c r="F9" s="86">
        <f t="shared" ref="F9:F18" si="0">(B9*D9)</f>
        <v>4253.7</v>
      </c>
    </row>
    <row r="10" spans="1:6" ht="48.75" customHeight="1">
      <c r="A10" s="81">
        <v>3</v>
      </c>
      <c r="B10" s="82">
        <v>1</v>
      </c>
      <c r="C10" s="83" t="s">
        <v>147</v>
      </c>
      <c r="D10" s="84">
        <v>2533.4699999999998</v>
      </c>
      <c r="E10" s="85" t="s">
        <v>8</v>
      </c>
      <c r="F10" s="86">
        <f t="shared" si="0"/>
        <v>2533.4699999999998</v>
      </c>
    </row>
    <row r="11" spans="1:6" ht="78" customHeight="1">
      <c r="A11" s="87">
        <v>4</v>
      </c>
      <c r="B11" s="82">
        <v>1</v>
      </c>
      <c r="C11" s="83" t="s">
        <v>148</v>
      </c>
      <c r="D11" s="84">
        <v>2024.43</v>
      </c>
      <c r="E11" s="85" t="s">
        <v>8</v>
      </c>
      <c r="F11" s="86">
        <f t="shared" si="0"/>
        <v>2024.43</v>
      </c>
    </row>
    <row r="12" spans="1:6" ht="58.5" customHeight="1">
      <c r="A12" s="81">
        <v>5</v>
      </c>
      <c r="B12" s="82">
        <v>2</v>
      </c>
      <c r="C12" s="83" t="s">
        <v>149</v>
      </c>
      <c r="D12" s="84">
        <v>447.15</v>
      </c>
      <c r="E12" s="85" t="s">
        <v>8</v>
      </c>
      <c r="F12" s="86">
        <f t="shared" si="0"/>
        <v>894.3</v>
      </c>
    </row>
    <row r="13" spans="1:6" ht="49.5" customHeight="1">
      <c r="A13" s="81">
        <v>6</v>
      </c>
      <c r="B13" s="82">
        <v>1</v>
      </c>
      <c r="C13" s="83" t="s">
        <v>150</v>
      </c>
      <c r="D13" s="84">
        <v>1161.5999999999999</v>
      </c>
      <c r="E13" s="85" t="s">
        <v>8</v>
      </c>
      <c r="F13" s="86">
        <f t="shared" si="0"/>
        <v>1161.5999999999999</v>
      </c>
    </row>
    <row r="14" spans="1:6" ht="49.5" customHeight="1">
      <c r="A14" s="81">
        <v>7</v>
      </c>
      <c r="B14" s="82">
        <v>1</v>
      </c>
      <c r="C14" s="83" t="s">
        <v>151</v>
      </c>
      <c r="D14" s="84">
        <v>169.4</v>
      </c>
      <c r="E14" s="85" t="s">
        <v>8</v>
      </c>
      <c r="F14" s="86">
        <f t="shared" si="0"/>
        <v>169.4</v>
      </c>
    </row>
    <row r="15" spans="1:6" ht="49.5" customHeight="1">
      <c r="A15" s="88">
        <v>8</v>
      </c>
      <c r="B15" s="89">
        <v>8</v>
      </c>
      <c r="C15" s="90" t="s">
        <v>152</v>
      </c>
      <c r="D15" s="89">
        <v>333.29</v>
      </c>
      <c r="E15" s="91" t="s">
        <v>27</v>
      </c>
      <c r="F15" s="92">
        <f t="shared" si="0"/>
        <v>2666.32</v>
      </c>
    </row>
    <row r="16" spans="1:6" ht="65.25" customHeight="1">
      <c r="A16" s="81">
        <v>9</v>
      </c>
      <c r="B16" s="82">
        <v>2</v>
      </c>
      <c r="C16" s="93" t="s">
        <v>153</v>
      </c>
      <c r="D16" s="82">
        <v>702</v>
      </c>
      <c r="E16" s="94" t="s">
        <v>8</v>
      </c>
      <c r="F16" s="86">
        <f t="shared" si="0"/>
        <v>1404</v>
      </c>
    </row>
    <row r="17" spans="1:6" ht="59.25" customHeight="1">
      <c r="A17" s="95">
        <v>10</v>
      </c>
      <c r="B17" s="96">
        <v>2</v>
      </c>
      <c r="C17" s="97" t="s">
        <v>154</v>
      </c>
      <c r="D17" s="98">
        <v>270.60000000000002</v>
      </c>
      <c r="E17" s="99" t="s">
        <v>8</v>
      </c>
      <c r="F17" s="100">
        <f t="shared" si="0"/>
        <v>541.20000000000005</v>
      </c>
    </row>
    <row r="18" spans="1:6" ht="49.5" customHeight="1">
      <c r="A18" s="81">
        <v>11</v>
      </c>
      <c r="B18" s="82">
        <v>2</v>
      </c>
      <c r="C18" s="93" t="s">
        <v>155</v>
      </c>
      <c r="D18" s="82">
        <v>389.7</v>
      </c>
      <c r="E18" s="94" t="s">
        <v>8</v>
      </c>
      <c r="F18" s="101">
        <f t="shared" si="0"/>
        <v>779.4</v>
      </c>
    </row>
    <row r="19" spans="1:6" ht="85.5" customHeight="1">
      <c r="A19" s="81">
        <v>12</v>
      </c>
      <c r="B19" s="82"/>
      <c r="C19" s="83" t="s">
        <v>156</v>
      </c>
      <c r="D19" s="84"/>
      <c r="E19" s="85"/>
      <c r="F19" s="101"/>
    </row>
    <row r="20" spans="1:6" ht="21" customHeight="1">
      <c r="A20" s="81">
        <v>12</v>
      </c>
      <c r="B20" s="82">
        <v>20</v>
      </c>
      <c r="C20" s="83" t="s">
        <v>157</v>
      </c>
      <c r="D20" s="84">
        <v>73.209999999999994</v>
      </c>
      <c r="E20" s="85" t="s">
        <v>27</v>
      </c>
      <c r="F20" s="86">
        <f>(B20*D20)</f>
        <v>1464.1999999999998</v>
      </c>
    </row>
    <row r="21" spans="1:6" ht="21" customHeight="1">
      <c r="A21" s="81">
        <v>12</v>
      </c>
      <c r="B21" s="82">
        <v>30</v>
      </c>
      <c r="C21" s="83" t="s">
        <v>158</v>
      </c>
      <c r="D21" s="84">
        <v>95.79</v>
      </c>
      <c r="E21" s="85" t="s">
        <v>27</v>
      </c>
      <c r="F21" s="86">
        <f>(B21*D21)</f>
        <v>2873.7000000000003</v>
      </c>
    </row>
    <row r="22" spans="1:6" ht="21" customHeight="1">
      <c r="A22" s="81">
        <v>12</v>
      </c>
      <c r="B22" s="82">
        <v>10</v>
      </c>
      <c r="C22" s="83" t="s">
        <v>159</v>
      </c>
      <c r="D22" s="84">
        <v>128.55000000000001</v>
      </c>
      <c r="E22" s="85" t="s">
        <v>27</v>
      </c>
      <c r="F22" s="86">
        <f>(B22*D22)</f>
        <v>1285.5</v>
      </c>
    </row>
    <row r="23" spans="1:6" ht="21" customHeight="1">
      <c r="A23" s="81">
        <v>12</v>
      </c>
      <c r="B23" s="82">
        <v>60</v>
      </c>
      <c r="C23" s="83" t="s">
        <v>160</v>
      </c>
      <c r="D23" s="84">
        <v>188.97</v>
      </c>
      <c r="E23" s="85" t="s">
        <v>27</v>
      </c>
      <c r="F23" s="86">
        <f>(B23*D23)</f>
        <v>11338.2</v>
      </c>
    </row>
    <row r="24" spans="1:6" ht="51">
      <c r="A24" s="81">
        <v>13</v>
      </c>
      <c r="B24" s="82"/>
      <c r="C24" s="93" t="s">
        <v>161</v>
      </c>
      <c r="D24" s="82"/>
      <c r="E24" s="94"/>
      <c r="F24" s="101"/>
    </row>
    <row r="25" spans="1:6" ht="18" customHeight="1">
      <c r="A25" s="81">
        <v>13</v>
      </c>
      <c r="B25" s="82">
        <v>10</v>
      </c>
      <c r="C25" s="93" t="s">
        <v>157</v>
      </c>
      <c r="D25" s="82">
        <v>7.82</v>
      </c>
      <c r="E25" s="94" t="s">
        <v>27</v>
      </c>
      <c r="F25" s="101">
        <f t="shared" ref="F25:F33" si="1">(B25*D25)</f>
        <v>78.2</v>
      </c>
    </row>
    <row r="26" spans="1:6" ht="18" customHeight="1">
      <c r="A26" s="88">
        <v>13</v>
      </c>
      <c r="B26" s="89">
        <v>20</v>
      </c>
      <c r="C26" s="90" t="s">
        <v>158</v>
      </c>
      <c r="D26" s="89">
        <v>8.4499999999999993</v>
      </c>
      <c r="E26" s="91" t="s">
        <v>27</v>
      </c>
      <c r="F26" s="102">
        <f t="shared" si="1"/>
        <v>169</v>
      </c>
    </row>
    <row r="27" spans="1:6" ht="18" customHeight="1">
      <c r="A27" s="81">
        <v>13</v>
      </c>
      <c r="B27" s="82">
        <v>0</v>
      </c>
      <c r="C27" s="93" t="s">
        <v>159</v>
      </c>
      <c r="D27" s="82">
        <v>9.9600000000000009</v>
      </c>
      <c r="E27" s="94" t="s">
        <v>27</v>
      </c>
      <c r="F27" s="101">
        <f t="shared" si="1"/>
        <v>0</v>
      </c>
    </row>
    <row r="28" spans="1:6" ht="18" customHeight="1">
      <c r="A28" s="81">
        <v>14</v>
      </c>
      <c r="B28" s="82">
        <v>0</v>
      </c>
      <c r="C28" s="83" t="s">
        <v>162</v>
      </c>
      <c r="D28" s="84">
        <v>200.42</v>
      </c>
      <c r="E28" s="85" t="s">
        <v>8</v>
      </c>
      <c r="F28" s="101">
        <f t="shared" si="1"/>
        <v>0</v>
      </c>
    </row>
    <row r="29" spans="1:6" ht="18" customHeight="1">
      <c r="A29" s="81">
        <v>14</v>
      </c>
      <c r="B29" s="82">
        <v>1</v>
      </c>
      <c r="C29" s="83" t="s">
        <v>163</v>
      </c>
      <c r="D29" s="84">
        <v>271.92</v>
      </c>
      <c r="E29" s="85" t="s">
        <v>8</v>
      </c>
      <c r="F29" s="86">
        <f t="shared" si="1"/>
        <v>271.92</v>
      </c>
    </row>
    <row r="30" spans="1:6" ht="25.5">
      <c r="A30" s="81">
        <v>15</v>
      </c>
      <c r="B30" s="82">
        <v>2</v>
      </c>
      <c r="C30" s="83" t="s">
        <v>164</v>
      </c>
      <c r="D30" s="85">
        <v>889.46</v>
      </c>
      <c r="E30" s="85" t="s">
        <v>8</v>
      </c>
      <c r="F30" s="86">
        <f t="shared" si="1"/>
        <v>1778.92</v>
      </c>
    </row>
    <row r="31" spans="1:6" ht="25.5">
      <c r="A31" s="81">
        <v>16</v>
      </c>
      <c r="B31" s="82">
        <v>1</v>
      </c>
      <c r="C31" s="93" t="s">
        <v>165</v>
      </c>
      <c r="D31" s="82">
        <v>1109.46</v>
      </c>
      <c r="E31" s="94" t="s">
        <v>27</v>
      </c>
      <c r="F31" s="86">
        <f t="shared" si="1"/>
        <v>1109.46</v>
      </c>
    </row>
    <row r="32" spans="1:6" ht="25.5">
      <c r="A32" s="81">
        <v>17</v>
      </c>
      <c r="B32" s="82">
        <v>1</v>
      </c>
      <c r="C32" s="93" t="s">
        <v>166</v>
      </c>
      <c r="D32" s="82">
        <v>795.3</v>
      </c>
      <c r="E32" s="94" t="s">
        <v>167</v>
      </c>
      <c r="F32" s="86">
        <f t="shared" si="1"/>
        <v>795.3</v>
      </c>
    </row>
    <row r="33" spans="1:6" ht="63.75">
      <c r="A33" s="95">
        <v>18</v>
      </c>
      <c r="B33" s="96">
        <v>1</v>
      </c>
      <c r="C33" s="97" t="s">
        <v>168</v>
      </c>
      <c r="D33" s="98">
        <v>21989.61</v>
      </c>
      <c r="E33" s="99" t="s">
        <v>167</v>
      </c>
      <c r="F33" s="103">
        <f t="shared" si="1"/>
        <v>21989.61</v>
      </c>
    </row>
    <row r="34" spans="1:6" ht="89.25">
      <c r="A34" s="81">
        <v>19</v>
      </c>
      <c r="B34" s="82"/>
      <c r="C34" s="83" t="s">
        <v>169</v>
      </c>
      <c r="D34" s="84"/>
      <c r="E34" s="85"/>
      <c r="F34" s="101"/>
    </row>
    <row r="35" spans="1:6" ht="21" customHeight="1">
      <c r="A35" s="81">
        <v>19</v>
      </c>
      <c r="B35" s="82">
        <v>0</v>
      </c>
      <c r="C35" s="83" t="s">
        <v>170</v>
      </c>
      <c r="D35" s="84">
        <v>113.97</v>
      </c>
      <c r="E35" s="85" t="s">
        <v>27</v>
      </c>
      <c r="F35" s="101">
        <f>(B35*D35)</f>
        <v>0</v>
      </c>
    </row>
    <row r="36" spans="1:6" ht="21" customHeight="1">
      <c r="A36" s="81">
        <v>19</v>
      </c>
      <c r="B36" s="82">
        <v>12</v>
      </c>
      <c r="C36" s="83" t="s">
        <v>171</v>
      </c>
      <c r="D36" s="84">
        <v>146.57</v>
      </c>
      <c r="E36" s="85" t="s">
        <v>27</v>
      </c>
      <c r="F36" s="86">
        <f>(B36*D36)</f>
        <v>1758.84</v>
      </c>
    </row>
    <row r="37" spans="1:6" ht="21" customHeight="1">
      <c r="A37" s="81">
        <v>19</v>
      </c>
      <c r="B37" s="82">
        <v>12</v>
      </c>
      <c r="C37" s="83" t="s">
        <v>172</v>
      </c>
      <c r="D37" s="84">
        <v>199.25</v>
      </c>
      <c r="E37" s="85" t="s">
        <v>27</v>
      </c>
      <c r="F37" s="86">
        <f>(B37*D37)</f>
        <v>2391</v>
      </c>
    </row>
    <row r="38" spans="1:6" ht="38.25">
      <c r="A38" s="81">
        <v>20</v>
      </c>
      <c r="B38" s="82">
        <v>1</v>
      </c>
      <c r="C38" s="93" t="s">
        <v>173</v>
      </c>
      <c r="D38" s="82">
        <v>14748</v>
      </c>
      <c r="E38" s="94" t="s">
        <v>167</v>
      </c>
      <c r="F38" s="86">
        <f>(B38*D38)</f>
        <v>14748</v>
      </c>
    </row>
    <row r="39" spans="1:6" ht="25.5">
      <c r="A39" s="81">
        <v>21</v>
      </c>
      <c r="B39" s="82"/>
      <c r="C39" s="83" t="s">
        <v>174</v>
      </c>
      <c r="D39" s="84"/>
      <c r="E39" s="85"/>
      <c r="F39" s="101"/>
    </row>
    <row r="40" spans="1:6" ht="21" customHeight="1">
      <c r="A40" s="81">
        <v>21</v>
      </c>
      <c r="B40" s="82">
        <v>30</v>
      </c>
      <c r="C40" s="83" t="s">
        <v>175</v>
      </c>
      <c r="D40" s="84">
        <v>90</v>
      </c>
      <c r="E40" s="85" t="s">
        <v>27</v>
      </c>
      <c r="F40" s="101">
        <f>(B40*D40)</f>
        <v>2700</v>
      </c>
    </row>
    <row r="41" spans="1:6" ht="21" customHeight="1">
      <c r="A41" s="81">
        <v>21</v>
      </c>
      <c r="B41" s="82">
        <v>30</v>
      </c>
      <c r="C41" s="83" t="s">
        <v>176</v>
      </c>
      <c r="D41" s="84">
        <v>136</v>
      </c>
      <c r="E41" s="85" t="s">
        <v>27</v>
      </c>
      <c r="F41" s="101">
        <f>(B41*D41)</f>
        <v>4080</v>
      </c>
    </row>
    <row r="42" spans="1:6" ht="21" customHeight="1">
      <c r="A42" s="81">
        <v>21</v>
      </c>
      <c r="B42" s="82">
        <v>30</v>
      </c>
      <c r="C42" s="83" t="s">
        <v>177</v>
      </c>
      <c r="D42" s="84">
        <v>259</v>
      </c>
      <c r="E42" s="85" t="s">
        <v>27</v>
      </c>
      <c r="F42" s="101">
        <f>(B42*D42)</f>
        <v>7770</v>
      </c>
    </row>
    <row r="43" spans="1:6" ht="89.25">
      <c r="A43" s="81">
        <v>22</v>
      </c>
      <c r="B43" s="82">
        <v>1</v>
      </c>
      <c r="C43" s="83" t="s">
        <v>178</v>
      </c>
      <c r="D43" s="84">
        <v>22000</v>
      </c>
      <c r="E43" s="85" t="s">
        <v>8</v>
      </c>
      <c r="F43" s="86">
        <f>(B43*D43)</f>
        <v>22000</v>
      </c>
    </row>
    <row r="44" spans="1:6" ht="25.5">
      <c r="A44" s="81">
        <v>23</v>
      </c>
      <c r="B44" s="82"/>
      <c r="C44" s="83" t="s">
        <v>179</v>
      </c>
      <c r="D44" s="84"/>
      <c r="E44" s="85"/>
      <c r="F44" s="101"/>
    </row>
    <row r="45" spans="1:6" ht="21" customHeight="1">
      <c r="A45" s="101">
        <v>23</v>
      </c>
      <c r="B45" s="82">
        <v>10</v>
      </c>
      <c r="C45" s="83" t="s">
        <v>180</v>
      </c>
      <c r="D45" s="84">
        <v>76.05</v>
      </c>
      <c r="E45" s="85" t="s">
        <v>27</v>
      </c>
      <c r="F45" s="86">
        <f t="shared" ref="F45:F53" si="2">(B45*D45)</f>
        <v>760.5</v>
      </c>
    </row>
    <row r="46" spans="1:6" ht="21" customHeight="1">
      <c r="A46" s="101">
        <v>23</v>
      </c>
      <c r="B46" s="82">
        <v>0</v>
      </c>
      <c r="C46" s="83" t="s">
        <v>181</v>
      </c>
      <c r="D46" s="85">
        <v>38.950000000000003</v>
      </c>
      <c r="E46" s="85" t="s">
        <v>27</v>
      </c>
      <c r="F46" s="86">
        <f t="shared" si="2"/>
        <v>0</v>
      </c>
    </row>
    <row r="47" spans="1:6" ht="21" customHeight="1">
      <c r="A47" s="101">
        <v>23</v>
      </c>
      <c r="B47" s="82">
        <v>1</v>
      </c>
      <c r="C47" s="83" t="s">
        <v>182</v>
      </c>
      <c r="D47" s="84">
        <v>1441.65</v>
      </c>
      <c r="E47" s="85" t="s">
        <v>8</v>
      </c>
      <c r="F47" s="86">
        <f t="shared" si="2"/>
        <v>1441.65</v>
      </c>
    </row>
    <row r="48" spans="1:6" ht="21" customHeight="1">
      <c r="A48" s="101">
        <v>23</v>
      </c>
      <c r="B48" s="89">
        <v>0</v>
      </c>
      <c r="C48" s="104" t="s">
        <v>183</v>
      </c>
      <c r="D48" s="105">
        <v>5404.59</v>
      </c>
      <c r="E48" s="106" t="s">
        <v>8</v>
      </c>
      <c r="F48" s="92">
        <f t="shared" si="2"/>
        <v>0</v>
      </c>
    </row>
    <row r="49" spans="1:6" ht="84.75" hidden="1" customHeight="1">
      <c r="A49" s="81"/>
      <c r="B49" s="82">
        <v>0</v>
      </c>
      <c r="C49" s="83" t="s">
        <v>152</v>
      </c>
      <c r="D49" s="84">
        <v>333.29</v>
      </c>
      <c r="E49" s="85" t="s">
        <v>27</v>
      </c>
      <c r="F49" s="101">
        <f t="shared" si="2"/>
        <v>0</v>
      </c>
    </row>
    <row r="50" spans="1:6" ht="51.75" hidden="1" customHeight="1">
      <c r="A50" s="95"/>
      <c r="B50" s="96">
        <v>0</v>
      </c>
      <c r="C50" s="97" t="s">
        <v>153</v>
      </c>
      <c r="D50" s="98">
        <v>702</v>
      </c>
      <c r="E50" s="99" t="s">
        <v>8</v>
      </c>
      <c r="F50" s="100">
        <f t="shared" si="2"/>
        <v>0</v>
      </c>
    </row>
    <row r="51" spans="1:6" ht="73.5" hidden="1" customHeight="1">
      <c r="A51" s="75"/>
      <c r="B51" s="82">
        <v>0</v>
      </c>
      <c r="C51" s="83" t="s">
        <v>164</v>
      </c>
      <c r="D51" s="84">
        <v>1109.46</v>
      </c>
      <c r="E51" s="85" t="s">
        <v>8</v>
      </c>
      <c r="F51" s="101">
        <f t="shared" si="2"/>
        <v>0</v>
      </c>
    </row>
    <row r="52" spans="1:6" ht="61.5" hidden="1" customHeight="1">
      <c r="A52" s="81"/>
      <c r="B52" s="82"/>
      <c r="C52" s="83" t="s">
        <v>184</v>
      </c>
      <c r="D52" s="84">
        <v>795.3</v>
      </c>
      <c r="E52" s="85" t="s">
        <v>8</v>
      </c>
      <c r="F52" s="101">
        <f t="shared" si="2"/>
        <v>0</v>
      </c>
    </row>
    <row r="53" spans="1:6" ht="61.5" hidden="1" customHeight="1">
      <c r="A53" s="75"/>
      <c r="B53" s="82"/>
      <c r="C53" s="83" t="s">
        <v>185</v>
      </c>
      <c r="D53" s="84">
        <v>14748</v>
      </c>
      <c r="E53" s="85" t="s">
        <v>8</v>
      </c>
      <c r="F53" s="101">
        <f t="shared" si="2"/>
        <v>0</v>
      </c>
    </row>
    <row r="54" spans="1:6" ht="49.5" hidden="1" customHeight="1">
      <c r="A54" s="102"/>
      <c r="B54" s="89"/>
      <c r="C54" s="107" t="s">
        <v>186</v>
      </c>
      <c r="D54" s="105"/>
      <c r="E54" s="106"/>
      <c r="F54" s="102"/>
    </row>
    <row r="55" spans="1:6" ht="49.5" hidden="1" customHeight="1">
      <c r="A55" s="81"/>
      <c r="B55" s="82"/>
      <c r="C55" s="83" t="s">
        <v>187</v>
      </c>
      <c r="D55" s="84">
        <v>4846</v>
      </c>
      <c r="E55" s="85" t="s">
        <v>8</v>
      </c>
      <c r="F55" s="101">
        <f>(B55*D55)</f>
        <v>0</v>
      </c>
    </row>
    <row r="56" spans="1:6" ht="61.5" hidden="1" customHeight="1">
      <c r="A56" s="108"/>
      <c r="B56" s="109"/>
      <c r="C56" s="110" t="s">
        <v>154</v>
      </c>
      <c r="D56" s="109">
        <v>270.60000000000002</v>
      </c>
      <c r="E56" s="111" t="s">
        <v>8</v>
      </c>
      <c r="F56" s="112">
        <f>(B56*D56)</f>
        <v>0</v>
      </c>
    </row>
    <row r="57" spans="1:6" ht="61.5" hidden="1" customHeight="1">
      <c r="A57" s="81"/>
      <c r="B57" s="82"/>
      <c r="C57" s="93" t="s">
        <v>188</v>
      </c>
      <c r="D57" s="82">
        <v>10000</v>
      </c>
      <c r="E57" s="94" t="s">
        <v>167</v>
      </c>
      <c r="F57" s="101">
        <f>(B57*D57)</f>
        <v>0</v>
      </c>
    </row>
    <row r="58" spans="1:6" ht="61.5" hidden="1" customHeight="1">
      <c r="A58" s="95"/>
      <c r="B58" s="96"/>
      <c r="C58" s="113" t="s">
        <v>156</v>
      </c>
      <c r="D58" s="96"/>
      <c r="E58" s="114"/>
      <c r="F58" s="100"/>
    </row>
    <row r="59" spans="1:6" ht="40.5" hidden="1" customHeight="1">
      <c r="A59" s="75"/>
      <c r="B59" s="82"/>
      <c r="C59" s="93" t="s">
        <v>157</v>
      </c>
      <c r="D59" s="82">
        <v>73.209999999999994</v>
      </c>
      <c r="E59" s="94" t="s">
        <v>27</v>
      </c>
      <c r="F59" s="101">
        <f t="shared" ref="F59:F79" si="3">(B59*D59)</f>
        <v>0</v>
      </c>
    </row>
    <row r="60" spans="1:6" ht="40.5" hidden="1" customHeight="1">
      <c r="A60" s="81"/>
      <c r="B60" s="82"/>
      <c r="C60" s="93" t="s">
        <v>158</v>
      </c>
      <c r="D60" s="82">
        <v>95.79</v>
      </c>
      <c r="E60" s="94" t="s">
        <v>27</v>
      </c>
      <c r="F60" s="101">
        <f t="shared" si="3"/>
        <v>0</v>
      </c>
    </row>
    <row r="61" spans="1:6" ht="40.5" hidden="1" customHeight="1">
      <c r="A61" s="75"/>
      <c r="B61" s="82"/>
      <c r="C61" s="83" t="s">
        <v>164</v>
      </c>
      <c r="D61" s="85">
        <v>337.92</v>
      </c>
      <c r="E61" s="85" t="s">
        <v>8</v>
      </c>
      <c r="F61" s="101">
        <f t="shared" si="3"/>
        <v>0</v>
      </c>
    </row>
    <row r="62" spans="1:6" ht="63.75" hidden="1">
      <c r="A62" s="81"/>
      <c r="B62" s="82"/>
      <c r="C62" s="83" t="s">
        <v>189</v>
      </c>
      <c r="D62" s="84">
        <v>37505.42</v>
      </c>
      <c r="E62" s="85" t="s">
        <v>167</v>
      </c>
      <c r="F62" s="101">
        <f t="shared" si="3"/>
        <v>0</v>
      </c>
    </row>
    <row r="63" spans="1:6" ht="40.5" hidden="1" customHeight="1">
      <c r="A63" s="75"/>
      <c r="B63" s="82"/>
      <c r="C63" s="83" t="s">
        <v>171</v>
      </c>
      <c r="D63" s="84">
        <v>136</v>
      </c>
      <c r="E63" s="85" t="s">
        <v>27</v>
      </c>
      <c r="F63" s="101">
        <f t="shared" si="3"/>
        <v>0</v>
      </c>
    </row>
    <row r="64" spans="1:6" ht="18.75" hidden="1" customHeight="1">
      <c r="A64" s="81"/>
      <c r="B64" s="82"/>
      <c r="C64" s="83" t="s">
        <v>172</v>
      </c>
      <c r="D64" s="84">
        <v>259</v>
      </c>
      <c r="E64" s="85" t="s">
        <v>27</v>
      </c>
      <c r="F64" s="101">
        <f t="shared" si="3"/>
        <v>0</v>
      </c>
    </row>
    <row r="65" spans="1:6" ht="63.75" hidden="1">
      <c r="A65" s="75"/>
      <c r="B65" s="82"/>
      <c r="C65" s="93" t="s">
        <v>145</v>
      </c>
      <c r="D65" s="82">
        <v>4928</v>
      </c>
      <c r="E65" s="94" t="s">
        <v>8</v>
      </c>
      <c r="F65" s="101">
        <f t="shared" si="3"/>
        <v>0</v>
      </c>
    </row>
    <row r="66" spans="1:6" ht="24.75" hidden="1" customHeight="1">
      <c r="A66" s="95"/>
      <c r="B66" s="82"/>
      <c r="C66" s="93" t="s">
        <v>147</v>
      </c>
      <c r="D66" s="82">
        <v>2533.4699999999998</v>
      </c>
      <c r="E66" s="94" t="s">
        <v>8</v>
      </c>
      <c r="F66" s="101">
        <f t="shared" si="3"/>
        <v>0</v>
      </c>
    </row>
    <row r="67" spans="1:6" ht="24.75" hidden="1" customHeight="1">
      <c r="A67" s="95"/>
      <c r="B67" s="82"/>
      <c r="C67" s="93" t="s">
        <v>148</v>
      </c>
      <c r="D67" s="82">
        <v>2042.43</v>
      </c>
      <c r="E67" s="94" t="s">
        <v>8</v>
      </c>
      <c r="F67" s="101">
        <f t="shared" si="3"/>
        <v>0</v>
      </c>
    </row>
    <row r="68" spans="1:6" ht="24.75" hidden="1" customHeight="1">
      <c r="A68" s="95"/>
      <c r="B68" s="115"/>
      <c r="C68" s="93" t="s">
        <v>149</v>
      </c>
      <c r="D68" s="82">
        <v>447.15</v>
      </c>
      <c r="E68" s="94" t="s">
        <v>8</v>
      </c>
      <c r="F68" s="101">
        <f t="shared" si="3"/>
        <v>0</v>
      </c>
    </row>
    <row r="69" spans="1:6" ht="84.75" hidden="1" customHeight="1">
      <c r="A69" s="81"/>
      <c r="B69" s="115"/>
      <c r="C69" s="93" t="s">
        <v>190</v>
      </c>
      <c r="D69" s="82">
        <v>10322.4</v>
      </c>
      <c r="E69" s="94"/>
      <c r="F69" s="101">
        <f t="shared" si="3"/>
        <v>0</v>
      </c>
    </row>
    <row r="70" spans="1:6" ht="84.75" hidden="1" customHeight="1">
      <c r="A70" s="75"/>
      <c r="B70" s="82"/>
      <c r="C70" s="93" t="s">
        <v>191</v>
      </c>
      <c r="D70" s="82">
        <v>72.16</v>
      </c>
      <c r="E70" s="94" t="s">
        <v>167</v>
      </c>
      <c r="F70" s="101">
        <f t="shared" si="3"/>
        <v>0</v>
      </c>
    </row>
    <row r="71" spans="1:6" ht="84.75" hidden="1" customHeight="1">
      <c r="A71" s="81"/>
      <c r="B71" s="82"/>
      <c r="C71" s="93" t="s">
        <v>192</v>
      </c>
      <c r="D71" s="82">
        <v>566.70000000000005</v>
      </c>
      <c r="E71" s="94" t="s">
        <v>8</v>
      </c>
      <c r="F71" s="101">
        <f t="shared" si="3"/>
        <v>0</v>
      </c>
    </row>
    <row r="72" spans="1:6" ht="40.5" hidden="1" customHeight="1">
      <c r="A72" s="75"/>
      <c r="B72" s="82"/>
      <c r="C72" s="93" t="s">
        <v>193</v>
      </c>
      <c r="D72" s="82">
        <v>478.28</v>
      </c>
      <c r="E72" s="94" t="s">
        <v>167</v>
      </c>
      <c r="F72" s="101">
        <f t="shared" si="3"/>
        <v>0</v>
      </c>
    </row>
    <row r="73" spans="1:6" ht="84.75" hidden="1" customHeight="1">
      <c r="A73" s="88"/>
      <c r="B73" s="89"/>
      <c r="C73" s="90" t="s">
        <v>194</v>
      </c>
      <c r="D73" s="89">
        <v>271.92</v>
      </c>
      <c r="E73" s="91" t="s">
        <v>8</v>
      </c>
      <c r="F73" s="102">
        <f t="shared" si="3"/>
        <v>0</v>
      </c>
    </row>
    <row r="74" spans="1:6" ht="81" hidden="1" customHeight="1">
      <c r="A74" s="81"/>
      <c r="B74" s="82"/>
      <c r="C74" s="93" t="s">
        <v>195</v>
      </c>
      <c r="D74" s="82">
        <v>365.42</v>
      </c>
      <c r="E74" s="94" t="s">
        <v>167</v>
      </c>
      <c r="F74" s="101">
        <f t="shared" si="3"/>
        <v>0</v>
      </c>
    </row>
    <row r="75" spans="1:6" ht="18.75" hidden="1" customHeight="1">
      <c r="A75" s="81"/>
      <c r="B75" s="82"/>
      <c r="C75" s="93" t="s">
        <v>196</v>
      </c>
      <c r="D75" s="82">
        <v>30773.42</v>
      </c>
      <c r="E75" s="94" t="s">
        <v>167</v>
      </c>
      <c r="F75" s="101">
        <f t="shared" si="3"/>
        <v>0</v>
      </c>
    </row>
    <row r="76" spans="1:6" ht="18.75" hidden="1" customHeight="1">
      <c r="A76" s="108"/>
      <c r="B76" s="109"/>
      <c r="C76" s="110" t="s">
        <v>197</v>
      </c>
      <c r="D76" s="109">
        <v>199.25</v>
      </c>
      <c r="E76" s="111" t="s">
        <v>167</v>
      </c>
      <c r="F76" s="112">
        <f t="shared" si="3"/>
        <v>0</v>
      </c>
    </row>
    <row r="77" spans="1:6" ht="18.75" hidden="1" customHeight="1">
      <c r="A77" s="81"/>
      <c r="B77" s="82"/>
      <c r="C77" s="93" t="s">
        <v>198</v>
      </c>
      <c r="D77" s="82">
        <v>188.44</v>
      </c>
      <c r="E77" s="94" t="s">
        <v>167</v>
      </c>
      <c r="F77" s="101">
        <f t="shared" si="3"/>
        <v>0</v>
      </c>
    </row>
    <row r="78" spans="1:6" ht="18.75" hidden="1" customHeight="1">
      <c r="A78" s="81"/>
      <c r="B78" s="82"/>
      <c r="C78" s="93" t="s">
        <v>159</v>
      </c>
      <c r="D78" s="82">
        <v>128.55000000000001</v>
      </c>
      <c r="E78" s="94" t="s">
        <v>27</v>
      </c>
      <c r="F78" s="101">
        <f t="shared" si="3"/>
        <v>0</v>
      </c>
    </row>
    <row r="79" spans="1:6" hidden="1">
      <c r="A79" s="95"/>
      <c r="B79" s="96"/>
      <c r="C79" s="113" t="s">
        <v>194</v>
      </c>
      <c r="D79" s="96">
        <v>271.92</v>
      </c>
      <c r="E79" s="114" t="s">
        <v>8</v>
      </c>
      <c r="F79" s="100">
        <f t="shared" si="3"/>
        <v>0</v>
      </c>
    </row>
    <row r="80" spans="1:6" ht="15.75">
      <c r="B80" s="117" t="s">
        <v>199</v>
      </c>
      <c r="F80" s="118">
        <v>102635</v>
      </c>
    </row>
    <row r="81" spans="1:7" ht="15.75">
      <c r="B81" s="117" t="s">
        <v>200</v>
      </c>
      <c r="F81" s="118">
        <v>24203</v>
      </c>
    </row>
    <row r="82" spans="1:7">
      <c r="F82" s="119"/>
    </row>
    <row r="84" spans="1:7" hidden="1">
      <c r="A84" s="120" t="s">
        <v>201</v>
      </c>
      <c r="D84" s="121" t="s">
        <v>202</v>
      </c>
    </row>
    <row r="85" spans="1:7" hidden="1">
      <c r="D85" s="121" t="s">
        <v>203</v>
      </c>
      <c r="G85" s="122"/>
    </row>
    <row r="86" spans="1:7" ht="15" hidden="1" customHeight="1">
      <c r="A86" s="123"/>
      <c r="B86" s="122"/>
      <c r="C86" s="124"/>
      <c r="D86" s="124"/>
      <c r="E86" s="124"/>
      <c r="F86" s="124"/>
      <c r="G86" s="122"/>
    </row>
    <row r="87" spans="1:7" ht="24" hidden="1" customHeight="1">
      <c r="A87" s="123"/>
      <c r="B87" s="125" t="s">
        <v>204</v>
      </c>
      <c r="C87" s="124"/>
      <c r="D87" s="124"/>
      <c r="E87" s="124"/>
      <c r="F87" s="124"/>
    </row>
    <row r="88" spans="1:7" ht="14.25" hidden="1" customHeight="1">
      <c r="A88" s="120"/>
      <c r="B88" s="120" t="s">
        <v>205</v>
      </c>
    </row>
    <row r="89" spans="1:7" ht="14.25" hidden="1" customHeight="1">
      <c r="A89" s="126"/>
      <c r="B89" s="120"/>
    </row>
    <row r="90" spans="1:7" ht="24" hidden="1" customHeight="1">
      <c r="A90" s="126"/>
      <c r="B90" s="120" t="s">
        <v>206</v>
      </c>
    </row>
    <row r="91" spans="1:7" hidden="1">
      <c r="B91" s="126" t="s">
        <v>207</v>
      </c>
    </row>
    <row r="93" spans="1:7">
      <c r="E93" s="127" t="s">
        <v>208</v>
      </c>
    </row>
    <row r="94" spans="1:7">
      <c r="B94" s="128" t="s">
        <v>209</v>
      </c>
      <c r="D94" s="127"/>
      <c r="E94" s="127" t="s">
        <v>210</v>
      </c>
      <c r="F94" s="129"/>
    </row>
    <row r="95" spans="1:7">
      <c r="D95" s="127"/>
      <c r="E95" s="127" t="s">
        <v>211</v>
      </c>
      <c r="F95" s="129"/>
    </row>
  </sheetData>
  <autoFilter ref="A7:F81"/>
  <mergeCells count="3">
    <mergeCell ref="A1:F1"/>
    <mergeCell ref="C3:F3"/>
    <mergeCell ref="A5:F5"/>
  </mergeCells>
  <pageMargins left="0.75" right="0.2" top="0.4" bottom="0.3" header="0.5" footer="0.5"/>
  <pageSetup paperSize="9" orientation="portrait" verticalDpi="180" r:id="rId1"/>
  <headerFooter scaleWithDoc="0"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Estimate</vt:lpstr>
      <vt:lpstr>W&amp;S</vt:lpstr>
      <vt:lpstr>Estimate!Print_Area</vt:lpstr>
      <vt:lpstr>'W&amp;S'!Print_Area</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Ali Ahmed</dc:creator>
  <cp:lastModifiedBy>Windows User</cp:lastModifiedBy>
  <cp:lastPrinted>2016-04-02T11:18:51Z</cp:lastPrinted>
  <dcterms:created xsi:type="dcterms:W3CDTF">2014-05-16T06:06:48Z</dcterms:created>
  <dcterms:modified xsi:type="dcterms:W3CDTF">2016-04-02T11:18:56Z</dcterms:modified>
</cp:coreProperties>
</file>