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15600" windowHeight="7935"/>
  </bookViews>
  <sheets>
    <sheet name="Sheet1" sheetId="1" r:id="rId1"/>
  </sheets>
  <calcPr calcId="124519"/>
</workbook>
</file>

<file path=xl/calcChain.xml><?xml version="1.0" encoding="utf-8"?>
<calcChain xmlns="http://schemas.openxmlformats.org/spreadsheetml/2006/main">
  <c r="L179" i="1"/>
  <c r="L175"/>
  <c r="L177"/>
  <c r="L173"/>
  <c r="L170"/>
  <c r="L168"/>
  <c r="L180" s="1"/>
  <c r="F189" s="1"/>
  <c r="J189" s="1"/>
  <c r="L164" l="1"/>
  <c r="L157"/>
  <c r="D159"/>
  <c r="L159" s="1"/>
  <c r="I164"/>
  <c r="H156"/>
  <c r="L152"/>
  <c r="L150"/>
  <c r="L148"/>
  <c r="L146"/>
  <c r="L145"/>
  <c r="L143"/>
  <c r="L141"/>
  <c r="L140"/>
  <c r="L138"/>
  <c r="E122"/>
  <c r="E132" s="1"/>
  <c r="L130"/>
  <c r="L128"/>
  <c r="L118"/>
  <c r="L112"/>
  <c r="L110"/>
  <c r="L108"/>
  <c r="L106"/>
  <c r="L104"/>
  <c r="L90"/>
  <c r="C88"/>
  <c r="L100"/>
  <c r="L98"/>
  <c r="L96"/>
  <c r="L94"/>
  <c r="L92"/>
  <c r="L88"/>
  <c r="L80"/>
  <c r="L84"/>
  <c r="L82"/>
  <c r="L64"/>
  <c r="L34"/>
  <c r="L32"/>
  <c r="E49"/>
  <c r="L153" l="1"/>
  <c r="F187" s="1"/>
  <c r="J187" s="1"/>
  <c r="D162"/>
  <c r="L162" s="1"/>
  <c r="L165" s="1"/>
  <c r="F188" s="1"/>
  <c r="J188" s="1"/>
  <c r="I162"/>
  <c r="I159"/>
  <c r="I157"/>
  <c r="L114"/>
  <c r="L116"/>
  <c r="L122"/>
  <c r="L126"/>
  <c r="L124"/>
  <c r="L61"/>
  <c r="F184" s="1"/>
  <c r="J184" s="1"/>
  <c r="L72"/>
  <c r="L66"/>
  <c r="L76"/>
  <c r="L70"/>
  <c r="L132" l="1"/>
  <c r="L74"/>
  <c r="L135" l="1"/>
  <c r="F186" s="1"/>
  <c r="J186" s="1"/>
  <c r="L101" l="1"/>
  <c r="F185" s="1"/>
  <c r="J185" s="1"/>
  <c r="E24" l="1"/>
  <c r="E22"/>
  <c r="E14"/>
  <c r="L26"/>
  <c r="L12"/>
  <c r="L9"/>
  <c r="L5"/>
  <c r="L16" l="1"/>
  <c r="L14"/>
  <c r="L18"/>
  <c r="L20"/>
  <c r="L7"/>
  <c r="L22" l="1"/>
  <c r="L24"/>
  <c r="L28"/>
  <c r="L29" l="1"/>
  <c r="F183" s="1"/>
  <c r="J183" l="1"/>
  <c r="F190"/>
  <c r="J190" s="1"/>
</calcChain>
</file>

<file path=xl/sharedStrings.xml><?xml version="1.0" encoding="utf-8"?>
<sst xmlns="http://schemas.openxmlformats.org/spreadsheetml/2006/main" count="512" uniqueCount="150">
  <si>
    <t>x</t>
  </si>
  <si>
    <t>Qty</t>
  </si>
  <si>
    <t>P%0</t>
  </si>
  <si>
    <t>Rs.</t>
  </si>
  <si>
    <t>P%</t>
  </si>
  <si>
    <t>P</t>
  </si>
  <si>
    <t xml:space="preserve">Extra for every 50’ additional lead is part there off ordinary
  soil (CSI No.8 P.No.3). Lead Up To Two Miles
</t>
  </si>
  <si>
    <t xml:space="preserve">Cement concrete plain including placing compacting and curing complete i/c  screening and washing of stone aggregate without shuttering and washing of stone (CSI No.5 P.No.15) 1.Ratio  1:4:8.
</t>
  </si>
  <si>
    <t xml:space="preserve">Fabrication of Mild Steel reinforcement concrete for CC i/c Cutting, Bending Laying in position making joints and fastening i/c Cost of binding wire also including removal of rust from bars (CSI No.8 P.No.16).
</t>
  </si>
  <si>
    <t>P%0 Cft</t>
  </si>
  <si>
    <t>P% Cft</t>
  </si>
  <si>
    <t>cft       Rs.</t>
  </si>
  <si>
    <t xml:space="preserve">Part- III   BRICK PAVEMENT.  </t>
  </si>
  <si>
    <t xml:space="preserve">Earth Work Compaction (Soft ordinary or hard soil) emaining earth work (All types of soil). (CSI No.13d P.No.3).
</t>
  </si>
  <si>
    <t xml:space="preserve">Dry Brick on age paving sand grouted including i/c Preparation of Bed by watering ramming and bringing Same to proper chamber by ½ “thick Mud Plaster
 (CSI No.5 Page No.39).
</t>
  </si>
  <si>
    <t>PUBLIC HEALTH ENGINEERING DIVISION</t>
  </si>
  <si>
    <t>SCHEDULE “B”</t>
  </si>
  <si>
    <t xml:space="preserve">RCC work i/c all labour and material except the cost of steel Reinforcement and its labour for bending binding, which will be Paid Separately This rate also including all kind of forms moulds lifting Shuttering curing rendering and finishing to be exposed Surface i/c Screening and Washing of Stone. RCC work in Roof slab beams columns rafts lintels and other structure member lad in situe or pre-cost laid in position Complete in all respects (CSI  No.6 Page No.16).(Ratio 1:2:4).
</t>
  </si>
  <si>
    <t>CONTRACTOR</t>
  </si>
  <si>
    <t>EXECUTIVE ENGINEER</t>
  </si>
  <si>
    <t>NAUSHAHRO FEROZE</t>
  </si>
  <si>
    <t>ABSTRACT OF SCHEDULE B”.</t>
  </si>
  <si>
    <t>S.No</t>
  </si>
  <si>
    <t>Name of Work</t>
  </si>
  <si>
    <t>SCHEDULE ITEMS</t>
  </si>
  <si>
    <t>NON SCHEDULE ITEMS</t>
  </si>
  <si>
    <t>TOTAL SCH:B</t>
  </si>
  <si>
    <t xml:space="preserve"> Surface Drains</t>
  </si>
  <si>
    <t>Brick Pavement</t>
  </si>
  <si>
    <t>TOTAL</t>
  </si>
  <si>
    <t>CERTIFICATE.</t>
  </si>
  <si>
    <r>
      <rPr>
        <sz val="7"/>
        <color theme="1"/>
        <rFont val="Times New Roman"/>
        <family val="1"/>
      </rPr>
      <t xml:space="preserve"> </t>
    </r>
    <r>
      <rPr>
        <sz val="13"/>
        <color theme="1"/>
        <rFont val="Times New Roman"/>
        <family val="1"/>
      </rPr>
      <t>Any error or omission in the description of items or rates the original estimate schedule of rates will be referred to correct accordingly.</t>
    </r>
  </si>
  <si>
    <r>
      <rPr>
        <sz val="7"/>
        <color theme="1"/>
        <rFont val="Times New Roman"/>
        <family val="1"/>
      </rPr>
      <t> </t>
    </r>
    <r>
      <rPr>
        <sz val="13"/>
        <color theme="1"/>
        <rFont val="Times New Roman"/>
        <family val="1"/>
      </rPr>
      <t>No premium will be allowed on non-schedule items.</t>
    </r>
  </si>
  <si>
    <r>
      <rPr>
        <sz val="7"/>
        <color theme="1"/>
        <rFont val="Times New Roman"/>
        <family val="1"/>
      </rPr>
      <t xml:space="preserve">   </t>
    </r>
    <r>
      <rPr>
        <sz val="13"/>
        <color theme="1"/>
        <rFont val="Times New Roman"/>
        <family val="1"/>
      </rPr>
      <t>The work will be carried out according to the drawing design and specifications shown in the estimate.</t>
    </r>
  </si>
  <si>
    <t>PART-I. RCC COLLECTING TANK 12”DIA.</t>
  </si>
  <si>
    <t xml:space="preserve">Excavation of well in dry upto 20’ below ground level and disposal of soil within one chain in ordinary solid (CSI No.I&gt;P P.No.84).
</t>
  </si>
  <si>
    <t>cft  @ Rs.</t>
  </si>
  <si>
    <t xml:space="preserve">Cft         </t>
  </si>
  <si>
    <t xml:space="preserve">Cft                  </t>
  </si>
  <si>
    <t>Cwt  @ Rs.</t>
  </si>
  <si>
    <t>P/cwt</t>
  </si>
  <si>
    <t xml:space="preserve">From 0’to 5’ depth   </t>
  </si>
  <si>
    <t xml:space="preserve">From 5’to 10’ depth   </t>
  </si>
  <si>
    <t xml:space="preserve">From 10’to 15’ depth   </t>
  </si>
  <si>
    <t>CC Ratio1:3:6</t>
  </si>
  <si>
    <t>CC Ratio1:2:4</t>
  </si>
  <si>
    <t>Rft  @ Rs.</t>
  </si>
  <si>
    <t xml:space="preserve">Rft         </t>
  </si>
  <si>
    <t xml:space="preserve">Bailing or  pumping out sub soil water during excavation concreting cost in situ              concrete work in foundation etc (PHSI.NO.18 P.No.46)
</t>
  </si>
  <si>
    <t xml:space="preserve">PART-II.SCREENING CHAMBER </t>
  </si>
  <si>
    <t xml:space="preserve">Excavation in foundation of building Bridges and other structure including dug bailing dressing refilling around the structure with excavated earth watering and ramming etc.complete.Lead upto   1 chain lift upto 5’ft (CSI No.18 No.4).
</t>
  </si>
  <si>
    <t xml:space="preserve"> Extra for wet earth works (C.S.I no.15 p.no4)</t>
  </si>
  <si>
    <t>Cwt</t>
  </si>
  <si>
    <t xml:space="preserve">Excavation for pipe lines in trenches and its pits in soft       soils i/c trimming and dressing sides to tru alignment shape       leveling of beds of  correct level surplus earth within a one chain is directed by Engineer Incharge providing      fence guards lifts flages and temporary crossing for non      vehicular traffic wherever required lift upto 5’ and lead upto     one chain (PHSI NO.1 Page No.38).
</t>
  </si>
  <si>
    <t>For 15”dia RCC Pipe.</t>
  </si>
  <si>
    <t>Providing RCC pipe of ASTM C-76-62 T/C-7-70 ClassB       wall and fixing in trenches i/c cutting fitting and joining  with      rubber ring i/c testing with water to specified pressure        (PHSI No.1 Page No.18).</t>
  </si>
  <si>
    <t>Rft</t>
  </si>
  <si>
    <t>Fabrication of heavy steel work with angle tees flat iron round      iron sheets iron for making trenches handing  girders tanks etc      i/c cutting drilling riveting assembling and fixing but including      errection in position (C.S.I No.16 Page No.89).</t>
  </si>
  <si>
    <t>sft</t>
  </si>
  <si>
    <t>Erecting rolled steel beams or rails errection for iron etc       (CSI No.3 P.No.96).</t>
  </si>
  <si>
    <t>Providing fixing and c.i. main holes cover with frame i/c       cost of material (PHSI No.1 P.No.35).</t>
  </si>
  <si>
    <t xml:space="preserve"> Pacca Brick work in foundation and plinth in cement sand mortar Ratio 1:6: (CSI NO:4 Page No.23)
</t>
  </si>
  <si>
    <t>cft</t>
  </si>
  <si>
    <t>@</t>
  </si>
  <si>
    <t>Cement plaster 1:4: ½” thick upto 20’ height (CSI NO.11 P.N.58).</t>
  </si>
  <si>
    <t>Refilling the excavated staff in trenches in 6”layers i/c       watering ramming to full compacting etc complete (PHSI No.24,      Page No.47).</t>
  </si>
  <si>
    <t xml:space="preserve">Qty: 80% of excavation of item No.I </t>
  </si>
  <si>
    <t>PART-III. PUMP HOUSE</t>
  </si>
  <si>
    <t xml:space="preserve">Cement concrete brick or stone ballast 11/2”to 2”gauage.(CSI No.(b) P.No.16) Ratio 1:4:8.
</t>
  </si>
  <si>
    <t>P%   Cft</t>
  </si>
  <si>
    <t xml:space="preserve">Random rubble masonry un coursed in cement sand mortar 1:6;  (CSI No.3diii Page No.27).
</t>
  </si>
  <si>
    <t xml:space="preserve">Coursed rubble masonry i/c Hammer Dressing in cement sand mortar1:6;  (CSI No.4diii Page No.27).
</t>
  </si>
  <si>
    <t xml:space="preserve"> D.P.C with cement sand and shingle concet  1:2:4  i/c 2 coat of as Pluto Maxine 1:2:4 (CSI No.28 P.No.18)
</t>
  </si>
  <si>
    <t>P%  Sft</t>
  </si>
  <si>
    <t xml:space="preserve"> Pacca Brick Work in ground floor i/c stricking of joints in cement sand mortar 1:6 (CSI NO.5 P.No.22).
</t>
  </si>
  <si>
    <t>P/ Cft</t>
  </si>
  <si>
    <t>Filling watering and ramming earth in floor with surplus earth from     foundation load upto one chain and lift upto 5 feet.(CSI No.21 P.No.5)</t>
  </si>
  <si>
    <t>P% 0  Cft</t>
  </si>
  <si>
    <t>P/L 1”thick topping cement concrete 1:2:4 i/c surface finishing      and dividing into panels 2”thick (CSI No.16 © P.No.42).</t>
  </si>
  <si>
    <t>P%   sft</t>
  </si>
  <si>
    <t>Fabrication of heavy steel work with angle tees flat iron round      iron sheets iron for making trenches handing  girders tanks etc      i/c cutting drilling riveting assembling and fixing but including  errection in position (C.S.I No.16 Page No.89).</t>
  </si>
  <si>
    <t>P%   cwt</t>
  </si>
  <si>
    <t>Cement plaster 1:6: ½” thick upto 12’ height (CSI NO.11 P.N.58).</t>
  </si>
  <si>
    <t>Sft</t>
  </si>
  <si>
    <t xml:space="preserve">     Rs.</t>
  </si>
  <si>
    <t>Cement plaster 1:4: 3/8”  thick upto 20’ height (CSI NO.11 P.N.58).</t>
  </si>
  <si>
    <t xml:space="preserve">Preparing Surface and Painting guards bars gates of iron  Bars Getting Railing i/c standard brasses etc and similar Open works (CSI No.5 Page No.68).(Two coat).
</t>
  </si>
  <si>
    <t>White washing 2 coats (CSI No.26 P.No.55).</t>
  </si>
  <si>
    <t>Color wash in 2 coats (CSI No.25 P.No.55).</t>
  </si>
  <si>
    <t xml:space="preserve">Supplying and Fixing in position in iron steel grill of   ¾” x ¼” Size flat Iron of approved design i/c painting  Three coats etc complete ( weight not less than 3.7 Lbs p.Sq ft of finishing) ( CSI No. 31` Page No.99).
</t>
  </si>
  <si>
    <t>Cement Pointing reased  on stone 1:3: (CSI No.20 P/52).</t>
  </si>
  <si>
    <t xml:space="preserve">  @ Rs.</t>
  </si>
  <si>
    <t xml:space="preserve"> @ Rs.</t>
  </si>
  <si>
    <t>PART-IV COMPOUND WALL.</t>
  </si>
  <si>
    <t>cft @</t>
  </si>
  <si>
    <t xml:space="preserve">Cement concrete brick or stone ballast 11/2”to 2”gauage.  (CSI No.(b) P.No.16) Ratio 1:4:8.
</t>
  </si>
  <si>
    <t xml:space="preserve">Random rubble masonry un coursed in cement sand mortar1:6;  (CSI No.3d Page No.27).
</t>
  </si>
  <si>
    <t xml:space="preserve">Coursedrubble masonry i/c Hammer Dressing in cement sand mortar1:6;  (CSI No.4diii Page No.27).
</t>
  </si>
  <si>
    <t xml:space="preserve">Pacca Brick Work other than building i/c stricking of joints up to 20’ height in cement sand mortar 1:6 (CSI NO.7 P.No.26).
</t>
  </si>
  <si>
    <t>Cement plaster 1:4: 3/8” thick upto 12’ height (CSI NO.11 P.N.58).</t>
  </si>
  <si>
    <t xml:space="preserve"> Pointing flash  on stone Work (CSI No.20 P/52).</t>
  </si>
  <si>
    <t>Cement Pointing   joints on walls (CSI No.19 P/59).</t>
  </si>
  <si>
    <t xml:space="preserve">Making and fixing steel grated door 1/16” thick sheet   i/c angle iron frame 2x2”x 3/8” thick and ¾”Thick an box at4” C/C with locking arrangement etc (CSI NO.28 P.No.91).
</t>
  </si>
  <si>
    <t>P    sft</t>
  </si>
  <si>
    <t>White washing 1 coats (CSI No.26 P.No.55).</t>
  </si>
  <si>
    <t xml:space="preserve">Excavation in foundation of building Bridges and other structure including dug bailing dressing refilling around the structure with excavated earth  watering and ramming etc.  Complete. Lead upto 1 chain lift upto 5’ft (CSI No.18 No.4)
</t>
  </si>
  <si>
    <t>SUB HEAD NO-6</t>
  </si>
  <si>
    <t>SURFACE DRAINS</t>
  </si>
  <si>
    <t xml:space="preserve">Excavation in foundation of building Bridges and other structureInclude Dug bailing dressing refilling around the structure withExcavated earth watering and ramming etc.complete in ordinary soil.Lead up to 1 chain lift up to 5’ft (CSI No.18 P.No.4).
</t>
  </si>
  <si>
    <t>Type -I</t>
  </si>
  <si>
    <t>Type -II</t>
  </si>
  <si>
    <t xml:space="preserve">Cft        </t>
  </si>
  <si>
    <t xml:space="preserve">Cft       </t>
  </si>
  <si>
    <t>.Ratio  1:2:4.</t>
  </si>
  <si>
    <t>P%cft</t>
  </si>
  <si>
    <t>Pacca Brick Work in foundation upto Plinth in cement sand mortar.(CSI No:4 P.No:20).</t>
  </si>
  <si>
    <t>Construction of Standard Open Drain cunette block of Cement     concrete (1:2:4) cost in situ to design profile i/c cost of mold as      per drawing i/c applying floating coat of cement 1/32” thick be     the exposed face finished along with curing etc complete as per    detailed drawing (P.H.S.I No.5.D  P.No.58).</t>
  </si>
  <si>
    <t>RFT</t>
  </si>
  <si>
    <t>Cement plaster 1:4 upto 12’ height ½” thick (CSI No.11 P.51).</t>
  </si>
  <si>
    <t>P/cft</t>
  </si>
  <si>
    <t xml:space="preserve">Barrow Pit excavation un dressed lead upto one chain  lift upto 5’ft (CSI No.3 Page No.1).
</t>
  </si>
  <si>
    <t>sft      Rs.</t>
  </si>
  <si>
    <t>Collectiong Tank</t>
  </si>
  <si>
    <t>Screening Schamber</t>
  </si>
  <si>
    <t>Pump House</t>
  </si>
  <si>
    <t>Compound Wall</t>
  </si>
  <si>
    <t>P.E Rising Main</t>
  </si>
  <si>
    <t>PART –PE PIPE 4”DIA  Rising Main</t>
  </si>
  <si>
    <t xml:space="preserve">Excavation for pipe lines in trenches and pits in soft soil i/c trimming dressing sides to  true alignment and shape leveling of beds of trenchesto correct  level and grade cutting joint holes and disposal of Surplus Earth within one chain as directed by Engineer Incharge fence guards, lights, flags and temporary crossing for non vehicular traffic wherever required lift up to 5’ft and lead upto one chain ( P.H.S.I No.11 P.No.30).
</t>
  </si>
  <si>
    <t>cft  Rs.</t>
  </si>
  <si>
    <t xml:space="preserve">Providing Laying &amp; Fixing in trench i/c fitting jointing &amp; testingEtc complete in all respect the high density polyethylene PE Pipes(HDPE-100) for w/s confirming ISO 4427/DIN8074/8075 B.S 3580 &amp; PSI 3051 ( P.H.S.I No. F-1 P.No.25).
</t>
  </si>
  <si>
    <t>P /Rft</t>
  </si>
  <si>
    <t>Specials for P.E ( PHSM No.15 Page NO.112).</t>
  </si>
  <si>
    <t>i</t>
  </si>
  <si>
    <t>Elbow 45 Dia</t>
  </si>
  <si>
    <t>P.N-8</t>
  </si>
  <si>
    <t>ii</t>
  </si>
  <si>
    <t>Elbow 90 Dia</t>
  </si>
  <si>
    <t xml:space="preserve">For P.E. Pipe 6”Dia   </t>
  </si>
  <si>
    <t>iii</t>
  </si>
  <si>
    <t>Butt fusion join 6” dia</t>
  </si>
  <si>
    <t xml:space="preserve">6”Dia    </t>
  </si>
  <si>
    <t xml:space="preserve">Refilling excavated stuff in trenches as 6”thick layers i/c watering ramming to full compacting etc complete (PHSI No.24 P.No.77).
</t>
  </si>
  <si>
    <t xml:space="preserve">Cft             </t>
  </si>
  <si>
    <t xml:space="preserve">Wet sinking of wells for depth below spring level by means of divers i/c all charges for shoring leading and removingexcavated material with in one chain (C.I NO.4 P.No.87).
</t>
  </si>
  <si>
    <t xml:space="preserve">Cement concrete brick or stone ballast 11/2”to 2”gauage   CSI No.(b) P.No.16)Ratio 1:4:8.
</t>
  </si>
  <si>
    <t xml:space="preserve">Providing construction of joint in concrete work of 9” wide  corrugated P.V.C Water  Stop (With Bulb) i/c soldering cost ofmaterial and labour etc complete (PHSI NO&gt;2 P.NO&gt;37).
</t>
  </si>
  <si>
    <t xml:space="preserve">Providing construction of joint in concrete work of 9” wide  corrugated P.V.C Water Stop (With Bulb) i/c soldering cost ofmaterial and labour etc complete (PHSI NO&gt;2 P.NO&gt;37).
</t>
  </si>
  <si>
    <t xml:space="preserve">RCC work i/c all labour and material except the cost of steel einforcement and its labour for bending binding, which will be Paid Separately This rate also including all kind of forms moulds lifting Shuttering curing rendering and finishing to be exposed Surface i/c Screening and Washing of Stone. RCC work in Roof slab beams columns rafts lintels and other structure member lad in situe or pre-cost laid in position Complete in all pects(CSI  No.6 Page No.16).(Ratio 1:2:4).
</t>
  </si>
  <si>
    <t xml:space="preserve">Name of Work: -    CONSTRUCTION OF DISPOSAL WORK I/C SURFACE DRAINS I/C  BRICK PAVEMENT &amp; P.E RISING MAIN  VILLAGE KHUHI JALALJI  
</t>
  </si>
</sst>
</file>

<file path=xl/styles.xml><?xml version="1.0" encoding="utf-8"?>
<styleSheet xmlns="http://schemas.openxmlformats.org/spreadsheetml/2006/main">
  <numFmts count="4">
    <numFmt numFmtId="43" formatCode="_(* #,##0.00_);_(* \(#,##0.00\);_(* &quot;-&quot;??_);_(@_)"/>
    <numFmt numFmtId="164" formatCode="0.0"/>
    <numFmt numFmtId="165" formatCode="_(* #,##0.000_);_(* \(#,##0.000\);_(* &quot;-&quot;??_);_(@_)"/>
    <numFmt numFmtId="166" formatCode="_(* #,##0.0_);_(* \(#,##0.0\);_(* &quot;-&quot;??_);_(@_)"/>
  </numFmts>
  <fonts count="16">
    <font>
      <sz val="11"/>
      <color theme="1"/>
      <name val="Calibri"/>
      <family val="2"/>
      <scheme val="minor"/>
    </font>
    <font>
      <sz val="11"/>
      <color theme="1"/>
      <name val="Calibri"/>
      <family val="2"/>
      <scheme val="minor"/>
    </font>
    <font>
      <sz val="12"/>
      <color theme="1"/>
      <name val="Times New Roman"/>
      <family val="1"/>
    </font>
    <font>
      <sz val="14"/>
      <color theme="1"/>
      <name val="Calibri"/>
      <family val="2"/>
      <scheme val="minor"/>
    </font>
    <font>
      <b/>
      <sz val="9"/>
      <color theme="1"/>
      <name val="Times New Roman"/>
      <family val="1"/>
    </font>
    <font>
      <b/>
      <sz val="14"/>
      <color theme="1"/>
      <name val="Calibri"/>
      <family val="2"/>
      <scheme val="minor"/>
    </font>
    <font>
      <b/>
      <sz val="11"/>
      <color theme="1"/>
      <name val="Calibri"/>
      <family val="2"/>
      <scheme val="minor"/>
    </font>
    <font>
      <b/>
      <sz val="12"/>
      <color theme="1"/>
      <name val="Calibri"/>
      <family val="2"/>
      <scheme val="minor"/>
    </font>
    <font>
      <b/>
      <sz val="12"/>
      <color theme="1"/>
      <name val="Times New Roman"/>
      <family val="1"/>
    </font>
    <font>
      <sz val="14"/>
      <color theme="1"/>
      <name val="Times New Roman"/>
      <family val="1"/>
    </font>
    <font>
      <b/>
      <u/>
      <sz val="13"/>
      <color theme="1"/>
      <name val="Times New Roman"/>
      <family val="1"/>
    </font>
    <font>
      <sz val="13"/>
      <color theme="1"/>
      <name val="Times New Roman"/>
      <family val="1"/>
    </font>
    <font>
      <sz val="7"/>
      <color theme="1"/>
      <name val="Times New Roman"/>
      <family val="1"/>
    </font>
    <font>
      <sz val="12"/>
      <color theme="1"/>
      <name val="Calibri"/>
      <family val="2"/>
      <scheme val="minor"/>
    </font>
    <font>
      <sz val="10"/>
      <color theme="1"/>
      <name val="Times New Roman"/>
      <family val="1"/>
    </font>
    <font>
      <sz val="11"/>
      <color theme="1"/>
      <name val="Times New Roman"/>
      <family val="1"/>
    </font>
  </fonts>
  <fills count="3">
    <fill>
      <patternFill patternType="none"/>
    </fill>
    <fill>
      <patternFill patternType="gray125"/>
    </fill>
    <fill>
      <patternFill patternType="solid">
        <fgColor theme="0" tint="-0.14999847407452621"/>
        <bgColor theme="0" tint="-0.14999847407452621"/>
      </patternFill>
    </fill>
  </fills>
  <borders count="2">
    <border>
      <left/>
      <right/>
      <top/>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159">
    <xf numFmtId="0" fontId="0" fillId="0" borderId="0" xfId="0"/>
    <xf numFmtId="0" fontId="0" fillId="0" borderId="0" xfId="0" applyAlignment="1">
      <alignment vertical="top"/>
    </xf>
    <xf numFmtId="43" fontId="0" fillId="0" borderId="0" xfId="1" applyFont="1"/>
    <xf numFmtId="0" fontId="0" fillId="0" borderId="0" xfId="0" applyAlignment="1">
      <alignment horizontal="right" vertical="top"/>
    </xf>
    <xf numFmtId="0" fontId="0" fillId="0" borderId="0" xfId="0" applyAlignment="1">
      <alignment horizontal="right"/>
    </xf>
    <xf numFmtId="43" fontId="0" fillId="0" borderId="0" xfId="0" applyNumberFormat="1"/>
    <xf numFmtId="0" fontId="0" fillId="0" borderId="0" xfId="0"/>
    <xf numFmtId="0" fontId="2" fillId="0" borderId="0" xfId="0" applyFont="1"/>
    <xf numFmtId="0" fontId="0" fillId="0" borderId="0" xfId="0" applyAlignment="1">
      <alignment horizontal="left"/>
    </xf>
    <xf numFmtId="43" fontId="0" fillId="0" borderId="0" xfId="1" applyFont="1" applyAlignment="1">
      <alignment horizontal="left" vertical="center"/>
    </xf>
    <xf numFmtId="43" fontId="0" fillId="0" borderId="0" xfId="1" applyFont="1" applyAlignment="1">
      <alignment horizontal="center" vertical="center"/>
    </xf>
    <xf numFmtId="0" fontId="0" fillId="0" borderId="0" xfId="0" applyAlignment="1"/>
    <xf numFmtId="0" fontId="0" fillId="0" borderId="0" xfId="0" applyAlignment="1">
      <alignment horizontal="center" vertical="top"/>
    </xf>
    <xf numFmtId="43" fontId="0" fillId="0" borderId="0" xfId="1" applyFont="1" applyFill="1" applyBorder="1" applyAlignment="1">
      <alignment horizontal="left" vertical="top"/>
    </xf>
    <xf numFmtId="0" fontId="0" fillId="0" borderId="0" xfId="0" applyFill="1" applyBorder="1" applyAlignment="1">
      <alignment horizontal="left" vertical="top"/>
    </xf>
    <xf numFmtId="43" fontId="0" fillId="0" borderId="0" xfId="1" applyFont="1" applyFill="1" applyBorder="1" applyAlignment="1">
      <alignment vertical="top" wrapText="1"/>
    </xf>
    <xf numFmtId="0" fontId="4" fillId="0" borderId="0" xfId="0" applyFont="1" applyAlignment="1">
      <alignment horizontal="center"/>
    </xf>
    <xf numFmtId="2" fontId="0" fillId="0" borderId="0" xfId="0" applyNumberFormat="1"/>
    <xf numFmtId="43" fontId="0" fillId="0" borderId="0" xfId="1" applyFont="1" applyAlignment="1">
      <alignment vertical="center"/>
    </xf>
    <xf numFmtId="2" fontId="0" fillId="0" borderId="0" xfId="1" applyNumberFormat="1" applyFont="1"/>
    <xf numFmtId="0" fontId="2" fillId="0" borderId="0" xfId="0" applyFont="1" applyAlignment="1"/>
    <xf numFmtId="0" fontId="0" fillId="0" borderId="0" xfId="0" applyAlignment="1">
      <alignment horizontal="left" vertical="top" wrapText="1"/>
    </xf>
    <xf numFmtId="0" fontId="0" fillId="0" borderId="0" xfId="0" applyAlignment="1">
      <alignment horizontal="left" vertical="top"/>
    </xf>
    <xf numFmtId="0" fontId="2" fillId="0" borderId="0" xfId="0" applyFont="1" applyAlignment="1">
      <alignment vertical="top" wrapText="1"/>
    </xf>
    <xf numFmtId="0" fontId="2" fillId="0" borderId="0" xfId="0" applyFont="1" applyAlignment="1">
      <alignment vertical="top"/>
    </xf>
    <xf numFmtId="0" fontId="2" fillId="0" borderId="0" xfId="0" applyFont="1" applyAlignment="1">
      <alignment horizontal="center"/>
    </xf>
    <xf numFmtId="1" fontId="8" fillId="0" borderId="0" xfId="0" applyNumberFormat="1" applyFont="1" applyAlignment="1">
      <alignment horizontal="center"/>
    </xf>
    <xf numFmtId="0" fontId="8" fillId="0" borderId="0" xfId="0" applyFont="1" applyAlignment="1">
      <alignment horizontal="center"/>
    </xf>
    <xf numFmtId="0" fontId="6" fillId="0" borderId="0" xfId="0" applyFont="1" applyAlignment="1">
      <alignment horizontal="center"/>
    </xf>
    <xf numFmtId="1" fontId="6" fillId="0" borderId="0" xfId="0" applyNumberFormat="1" applyFont="1" applyAlignment="1">
      <alignment horizontal="center"/>
    </xf>
    <xf numFmtId="0" fontId="0" fillId="0" borderId="0" xfId="0" applyAlignment="1">
      <alignment horizontal="center"/>
    </xf>
    <xf numFmtId="0" fontId="0" fillId="0" borderId="0" xfId="0" applyAlignment="1">
      <alignment horizontal="left" vertical="top" wrapText="1"/>
    </xf>
    <xf numFmtId="0" fontId="0" fillId="0" borderId="0" xfId="0" applyAlignment="1">
      <alignment horizontal="left" vertical="top"/>
    </xf>
    <xf numFmtId="164" fontId="0" fillId="0" borderId="0" xfId="1" applyNumberFormat="1" applyFont="1" applyFill="1" applyBorder="1" applyAlignment="1">
      <alignment horizontal="left" vertical="top"/>
    </xf>
    <xf numFmtId="2" fontId="0" fillId="0" borderId="0" xfId="1" applyNumberFormat="1" applyFont="1" applyFill="1" applyBorder="1" applyAlignment="1">
      <alignment vertical="top" wrapText="1"/>
    </xf>
    <xf numFmtId="43" fontId="0" fillId="0" borderId="0" xfId="1" applyFont="1" applyAlignment="1">
      <alignment horizontal="right"/>
    </xf>
    <xf numFmtId="1" fontId="0" fillId="0" borderId="0" xfId="1" applyNumberFormat="1" applyFont="1" applyAlignment="1">
      <alignment horizontal="left"/>
    </xf>
    <xf numFmtId="1" fontId="0" fillId="0" borderId="0" xfId="0" applyNumberFormat="1" applyAlignment="1">
      <alignment horizontal="left"/>
    </xf>
    <xf numFmtId="1" fontId="0" fillId="0" borderId="0" xfId="0" applyNumberFormat="1"/>
    <xf numFmtId="165" fontId="0" fillId="0" borderId="0" xfId="0" applyNumberFormat="1"/>
    <xf numFmtId="43" fontId="0" fillId="0" borderId="0" xfId="0" applyNumberFormat="1" applyFont="1" applyAlignment="1">
      <alignment horizontal="right"/>
    </xf>
    <xf numFmtId="1" fontId="0" fillId="0" borderId="0" xfId="0" applyNumberFormat="1" applyAlignment="1">
      <alignment horizontal="right"/>
    </xf>
    <xf numFmtId="164" fontId="0" fillId="0" borderId="0" xfId="0" applyNumberFormat="1" applyAlignment="1">
      <alignment horizontal="left"/>
    </xf>
    <xf numFmtId="0" fontId="0" fillId="0" borderId="0" xfId="0" applyFont="1"/>
    <xf numFmtId="2" fontId="0" fillId="0" borderId="0" xfId="1" applyNumberFormat="1" applyFont="1" applyFill="1" applyBorder="1" applyAlignment="1">
      <alignment horizontal="left" vertical="top"/>
    </xf>
    <xf numFmtId="164" fontId="2" fillId="0" borderId="0" xfId="0" applyNumberFormat="1" applyFont="1"/>
    <xf numFmtId="164" fontId="2" fillId="0" borderId="0" xfId="1" applyNumberFormat="1" applyFont="1"/>
    <xf numFmtId="1" fontId="0" fillId="0" borderId="0" xfId="1" applyNumberFormat="1" applyFont="1" applyAlignment="1">
      <alignment horizontal="right"/>
    </xf>
    <xf numFmtId="43" fontId="2" fillId="0" borderId="0" xfId="1" applyFont="1"/>
    <xf numFmtId="43" fontId="0" fillId="0" borderId="1" xfId="1" applyFont="1" applyBorder="1" applyAlignment="1">
      <alignment horizontal="right"/>
    </xf>
    <xf numFmtId="1" fontId="0" fillId="0" borderId="1" xfId="0" applyNumberFormat="1" applyBorder="1" applyAlignment="1">
      <alignment horizontal="left"/>
    </xf>
    <xf numFmtId="0" fontId="0" fillId="0" borderId="0" xfId="0" applyAlignment="1">
      <alignment horizontal="left" vertical="top"/>
    </xf>
    <xf numFmtId="2" fontId="0" fillId="0" borderId="0" xfId="1" applyNumberFormat="1" applyFont="1" applyFill="1" applyBorder="1" applyAlignment="1">
      <alignment horizontal="left" vertical="top"/>
    </xf>
    <xf numFmtId="0" fontId="2" fillId="0" borderId="0" xfId="0" applyFont="1" applyAlignment="1">
      <alignment vertical="top" wrapText="1"/>
    </xf>
    <xf numFmtId="0" fontId="0" fillId="0" borderId="0" xfId="0" applyAlignment="1">
      <alignment wrapText="1"/>
    </xf>
    <xf numFmtId="2" fontId="0" fillId="0" borderId="0" xfId="1" applyNumberFormat="1" applyFont="1" applyFill="1" applyBorder="1" applyAlignment="1">
      <alignment horizontal="left" vertical="top" wrapText="1"/>
    </xf>
    <xf numFmtId="1" fontId="0" fillId="0" borderId="0" xfId="0" applyNumberFormat="1" applyAlignment="1">
      <alignment horizontal="left" wrapText="1"/>
    </xf>
    <xf numFmtId="0" fontId="14" fillId="0" borderId="0" xfId="0" applyFont="1"/>
    <xf numFmtId="0" fontId="13" fillId="0" borderId="0" xfId="0" applyFont="1"/>
    <xf numFmtId="1" fontId="13" fillId="0" borderId="0" xfId="0" applyNumberFormat="1" applyFont="1"/>
    <xf numFmtId="43" fontId="13" fillId="0" borderId="0" xfId="0" applyNumberFormat="1" applyFont="1"/>
    <xf numFmtId="0" fontId="13" fillId="0" borderId="0" xfId="0" applyFont="1" applyAlignment="1">
      <alignment vertical="top"/>
    </xf>
    <xf numFmtId="43" fontId="13" fillId="0" borderId="0" xfId="0" applyNumberFormat="1" applyFont="1" applyAlignment="1">
      <alignment vertical="top"/>
    </xf>
    <xf numFmtId="0" fontId="13" fillId="0" borderId="0" xfId="0" applyFont="1" applyAlignment="1">
      <alignment horizontal="right" vertical="top"/>
    </xf>
    <xf numFmtId="0" fontId="2" fillId="0" borderId="0" xfId="0" applyFont="1" applyAlignment="1">
      <alignment horizontal="center" vertical="top"/>
    </xf>
    <xf numFmtId="1" fontId="0" fillId="0" borderId="0" xfId="0" applyNumberFormat="1" applyAlignment="1">
      <alignment horizontal="left" vertical="top" wrapText="1"/>
    </xf>
    <xf numFmtId="0" fontId="0" fillId="0" borderId="1" xfId="0" applyBorder="1" applyAlignment="1">
      <alignment horizontal="left" vertical="top"/>
    </xf>
    <xf numFmtId="0" fontId="13" fillId="0" borderId="0" xfId="0" applyFont="1" applyAlignment="1">
      <alignment wrapText="1"/>
    </xf>
    <xf numFmtId="0" fontId="13" fillId="0" borderId="0" xfId="0" applyFont="1" applyAlignment="1">
      <alignment horizontal="left" vertical="top"/>
    </xf>
    <xf numFmtId="0" fontId="13" fillId="0" borderId="0" xfId="0" applyFont="1" applyAlignment="1">
      <alignment horizontal="right"/>
    </xf>
    <xf numFmtId="1" fontId="13" fillId="0" borderId="0" xfId="0" applyNumberFormat="1" applyFont="1" applyAlignment="1">
      <alignment vertical="top"/>
    </xf>
    <xf numFmtId="0" fontId="13" fillId="0" borderId="0" xfId="0" applyFont="1" applyAlignment="1">
      <alignment horizontal="left"/>
    </xf>
    <xf numFmtId="43" fontId="13" fillId="0" borderId="0" xfId="0" applyNumberFormat="1" applyFont="1" applyAlignment="1">
      <alignment horizontal="right"/>
    </xf>
    <xf numFmtId="0" fontId="13" fillId="0" borderId="0" xfId="0" applyFont="1" applyAlignment="1">
      <alignment horizontal="right" wrapText="1"/>
    </xf>
    <xf numFmtId="0" fontId="0" fillId="0" borderId="0" xfId="0" applyAlignment="1">
      <alignment horizontal="right" wrapText="1"/>
    </xf>
    <xf numFmtId="1" fontId="0" fillId="0" borderId="1" xfId="0" applyNumberFormat="1" applyBorder="1"/>
    <xf numFmtId="166" fontId="13" fillId="0" borderId="0" xfId="0" applyNumberFormat="1" applyFont="1"/>
    <xf numFmtId="0" fontId="13" fillId="0" borderId="0" xfId="0" applyFont="1" applyAlignment="1"/>
    <xf numFmtId="0" fontId="0" fillId="0" borderId="0" xfId="0" applyFill="1" applyBorder="1" applyAlignment="1">
      <alignment horizontal="right" vertical="top"/>
    </xf>
    <xf numFmtId="0" fontId="2" fillId="0" borderId="0" xfId="0" applyFont="1" applyAlignment="1">
      <alignment horizontal="left"/>
    </xf>
    <xf numFmtId="0" fontId="13" fillId="0" borderId="1" xfId="0" applyFont="1" applyBorder="1" applyAlignment="1">
      <alignment horizontal="right"/>
    </xf>
    <xf numFmtId="1" fontId="13" fillId="0" borderId="1" xfId="0" applyNumberFormat="1" applyFont="1" applyBorder="1"/>
    <xf numFmtId="2" fontId="0" fillId="0" borderId="0" xfId="0" applyNumberFormat="1" applyAlignment="1">
      <alignment horizontal="center"/>
    </xf>
    <xf numFmtId="0" fontId="7" fillId="0" borderId="0" xfId="0" applyFont="1" applyAlignment="1"/>
    <xf numFmtId="0" fontId="0" fillId="0" borderId="0" xfId="0" applyAlignment="1">
      <alignment vertical="center"/>
    </xf>
    <xf numFmtId="2" fontId="0" fillId="0" borderId="0" xfId="1" applyNumberFormat="1" applyFont="1" applyFill="1" applyBorder="1" applyAlignment="1">
      <alignment horizontal="left" vertical="center"/>
    </xf>
    <xf numFmtId="0" fontId="0" fillId="0" borderId="0" xfId="0" applyFill="1" applyBorder="1" applyAlignment="1">
      <alignment horizontal="left" vertical="center"/>
    </xf>
    <xf numFmtId="2" fontId="0" fillId="0" borderId="0" xfId="1" applyNumberFormat="1" applyFont="1" applyFill="1" applyBorder="1" applyAlignment="1">
      <alignment horizontal="center" vertical="center" wrapText="1"/>
    </xf>
    <xf numFmtId="2" fontId="0" fillId="0" borderId="0" xfId="1" applyNumberFormat="1" applyFont="1" applyAlignment="1">
      <alignment horizontal="right" vertical="center"/>
    </xf>
    <xf numFmtId="0" fontId="0" fillId="0" borderId="0" xfId="0" applyAlignment="1">
      <alignment horizontal="right" vertical="center"/>
    </xf>
    <xf numFmtId="2" fontId="0" fillId="0" borderId="0" xfId="1" applyNumberFormat="1" applyFont="1" applyFill="1" applyBorder="1" applyAlignment="1">
      <alignment vertical="center" wrapText="1"/>
    </xf>
    <xf numFmtId="0" fontId="2" fillId="0" borderId="0" xfId="0" applyFont="1" applyAlignment="1">
      <alignment horizontal="center" wrapText="1"/>
    </xf>
    <xf numFmtId="2" fontId="0" fillId="0" borderId="0" xfId="1" applyNumberFormat="1" applyFont="1" applyAlignment="1">
      <alignment horizontal="center"/>
    </xf>
    <xf numFmtId="43" fontId="0" fillId="0" borderId="0" xfId="0" applyNumberFormat="1" applyAlignment="1">
      <alignment horizontal="left"/>
    </xf>
    <xf numFmtId="2" fontId="0" fillId="0" borderId="0" xfId="0" applyNumberFormat="1" applyAlignment="1">
      <alignment vertical="top"/>
    </xf>
    <xf numFmtId="2" fontId="0" fillId="0" borderId="1" xfId="1" applyNumberFormat="1" applyFont="1" applyBorder="1" applyAlignment="1">
      <alignment horizontal="right" vertical="center"/>
    </xf>
    <xf numFmtId="1" fontId="0" fillId="0" borderId="0" xfId="1" applyNumberFormat="1" applyFont="1"/>
    <xf numFmtId="0" fontId="2" fillId="0" borderId="0" xfId="0" applyFont="1" applyAlignment="1">
      <alignment horizontal="center" vertical="center" wrapText="1"/>
    </xf>
    <xf numFmtId="43" fontId="0" fillId="0" borderId="0" xfId="1" applyFont="1" applyAlignment="1">
      <alignment horizontal="left" vertical="top"/>
    </xf>
    <xf numFmtId="0" fontId="2" fillId="0" borderId="0" xfId="0" applyFont="1" applyAlignment="1">
      <alignment horizontal="left" vertical="center" wrapText="1"/>
    </xf>
    <xf numFmtId="2" fontId="0" fillId="0" borderId="0" xfId="0" applyNumberFormat="1" applyAlignment="1">
      <alignment horizontal="right"/>
    </xf>
    <xf numFmtId="43" fontId="0" fillId="0" borderId="0" xfId="1" applyFont="1" applyFill="1" applyBorder="1" applyAlignment="1">
      <alignment vertical="top"/>
    </xf>
    <xf numFmtId="43" fontId="0" fillId="0" borderId="0" xfId="1" applyFont="1" applyFill="1" applyBorder="1" applyAlignment="1">
      <alignment horizontal="left" vertical="top" wrapText="1"/>
    </xf>
    <xf numFmtId="1" fontId="0" fillId="0" borderId="0" xfId="1" applyNumberFormat="1" applyFont="1" applyAlignment="1">
      <alignment horizontal="right" vertical="top"/>
    </xf>
    <xf numFmtId="0" fontId="0" fillId="0" borderId="0" xfId="0" applyAlignment="1">
      <alignment vertical="top" wrapText="1"/>
    </xf>
    <xf numFmtId="0" fontId="8" fillId="0" borderId="0" xfId="0" applyFont="1"/>
    <xf numFmtId="0" fontId="8" fillId="0" borderId="0" xfId="0" applyFont="1" applyAlignment="1">
      <alignment horizontal="left" vertical="center" wrapText="1"/>
    </xf>
    <xf numFmtId="1" fontId="0" fillId="0" borderId="0" xfId="1" applyNumberFormat="1" applyFont="1" applyFill="1" applyBorder="1" applyAlignment="1">
      <alignment horizontal="left" vertical="top"/>
    </xf>
    <xf numFmtId="2" fontId="2" fillId="0" borderId="0" xfId="1" applyNumberFormat="1" applyFont="1"/>
    <xf numFmtId="2" fontId="15" fillId="0" borderId="0" xfId="1" applyNumberFormat="1" applyFont="1" applyAlignment="1">
      <alignment vertical="top"/>
    </xf>
    <xf numFmtId="2" fontId="15" fillId="0" borderId="0" xfId="1" applyNumberFormat="1" applyFont="1"/>
    <xf numFmtId="2" fontId="1" fillId="0" borderId="0" xfId="1" applyNumberFormat="1" applyFont="1" applyFill="1" applyBorder="1" applyAlignment="1">
      <alignment vertical="top"/>
    </xf>
    <xf numFmtId="1" fontId="0" fillId="0" borderId="0" xfId="1" applyNumberFormat="1" applyFont="1" applyBorder="1" applyAlignment="1">
      <alignment horizontal="right"/>
    </xf>
    <xf numFmtId="0" fontId="0" fillId="0" borderId="0" xfId="0" applyFont="1" applyBorder="1"/>
    <xf numFmtId="0" fontId="8" fillId="0" borderId="0" xfId="0" applyFont="1" applyAlignment="1"/>
    <xf numFmtId="2" fontId="13" fillId="0" borderId="0" xfId="0" applyNumberFormat="1" applyFont="1"/>
    <xf numFmtId="2" fontId="0" fillId="0" borderId="0" xfId="1" applyNumberFormat="1" applyFont="1" applyAlignment="1">
      <alignment horizontal="left" vertical="center"/>
    </xf>
    <xf numFmtId="0" fontId="2" fillId="0" borderId="0" xfId="0" applyFont="1" applyAlignment="1">
      <alignment horizontal="center"/>
    </xf>
    <xf numFmtId="0" fontId="0" fillId="0" borderId="0" xfId="0"/>
    <xf numFmtId="0" fontId="0" fillId="0" borderId="0" xfId="0" applyAlignment="1">
      <alignment horizontal="left" vertical="top" wrapText="1"/>
    </xf>
    <xf numFmtId="0" fontId="0" fillId="0" borderId="0" xfId="0" applyAlignment="1">
      <alignment horizontal="left"/>
    </xf>
    <xf numFmtId="0" fontId="13" fillId="0" borderId="0" xfId="0" applyFont="1" applyAlignment="1">
      <alignment horizontal="left" vertical="top" wrapText="1"/>
    </xf>
    <xf numFmtId="0" fontId="2"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xf>
    <xf numFmtId="0" fontId="0" fillId="0" borderId="0" xfId="0" applyAlignment="1">
      <alignment horizontal="left" vertical="top"/>
    </xf>
    <xf numFmtId="0" fontId="2" fillId="0" borderId="0" xfId="0" applyFont="1" applyAlignment="1">
      <alignment horizontal="left"/>
    </xf>
    <xf numFmtId="0" fontId="13" fillId="0" borderId="0" xfId="0" applyFont="1" applyAlignment="1">
      <alignment horizontal="left" vertical="top"/>
    </xf>
    <xf numFmtId="0" fontId="0" fillId="0" borderId="0" xfId="0" applyAlignment="1">
      <alignment horizontal="center" vertical="top" wrapText="1"/>
    </xf>
    <xf numFmtId="0" fontId="3" fillId="0" borderId="0" xfId="0" applyFont="1" applyAlignment="1">
      <alignment horizontal="center"/>
    </xf>
    <xf numFmtId="0" fontId="5" fillId="0" borderId="0" xfId="0" applyFont="1" applyAlignment="1">
      <alignment horizontal="center" vertical="top" wrapText="1"/>
    </xf>
    <xf numFmtId="2" fontId="0" fillId="0" borderId="0" xfId="1" applyNumberFormat="1" applyFont="1" applyFill="1" applyBorder="1" applyAlignment="1">
      <alignment horizontal="left" vertical="top"/>
    </xf>
    <xf numFmtId="0" fontId="0" fillId="2" borderId="0" xfId="0" applyFill="1" applyBorder="1" applyAlignment="1">
      <alignment horizontal="left" vertical="top" wrapText="1"/>
    </xf>
    <xf numFmtId="0" fontId="0" fillId="2" borderId="0" xfId="0" applyFont="1" applyFill="1" applyBorder="1" applyAlignment="1">
      <alignment horizontal="left" vertical="top" wrapText="1"/>
    </xf>
    <xf numFmtId="0" fontId="2" fillId="0" borderId="0" xfId="0" applyFont="1" applyAlignment="1">
      <alignment horizontal="left" vertical="top"/>
    </xf>
    <xf numFmtId="0" fontId="0" fillId="0" borderId="0" xfId="0" applyFill="1" applyBorder="1" applyAlignment="1">
      <alignment horizontal="right" vertical="top"/>
    </xf>
    <xf numFmtId="0" fontId="13" fillId="0" borderId="0" xfId="0" applyFont="1" applyAlignment="1">
      <alignment horizontal="left"/>
    </xf>
    <xf numFmtId="0" fontId="6" fillId="0" borderId="0" xfId="0" applyFont="1" applyAlignment="1">
      <alignment horizontal="left" vertical="top"/>
    </xf>
    <xf numFmtId="0" fontId="7" fillId="0" borderId="0" xfId="0" applyFont="1" applyAlignment="1">
      <alignment horizontal="center"/>
    </xf>
    <xf numFmtId="0" fontId="2" fillId="0" borderId="0" xfId="0" applyFont="1" applyAlignment="1">
      <alignment vertical="top" wrapText="1"/>
    </xf>
    <xf numFmtId="0" fontId="7" fillId="0" borderId="0" xfId="0" applyFont="1" applyAlignment="1">
      <alignment horizontal="left"/>
    </xf>
    <xf numFmtId="0" fontId="15" fillId="0" borderId="0" xfId="0" applyFont="1" applyAlignment="1">
      <alignment horizontal="left" vertical="top" wrapText="1"/>
    </xf>
    <xf numFmtId="0" fontId="10" fillId="0" borderId="0" xfId="0" applyFont="1" applyAlignment="1">
      <alignment horizontal="center"/>
    </xf>
    <xf numFmtId="1" fontId="2" fillId="0" borderId="1" xfId="0" applyNumberFormat="1" applyFont="1" applyBorder="1" applyAlignment="1">
      <alignment horizontal="center"/>
    </xf>
    <xf numFmtId="0" fontId="2" fillId="0" borderId="1" xfId="0" applyFont="1" applyBorder="1" applyAlignment="1">
      <alignment horizontal="center"/>
    </xf>
    <xf numFmtId="0" fontId="0" fillId="0" borderId="1" xfId="0" applyBorder="1" applyAlignment="1">
      <alignment horizontal="center"/>
    </xf>
    <xf numFmtId="1" fontId="0" fillId="0" borderId="1" xfId="0" applyNumberFormat="1" applyBorder="1" applyAlignment="1">
      <alignment horizontal="center"/>
    </xf>
    <xf numFmtId="0" fontId="0" fillId="0" borderId="0" xfId="0" applyAlignment="1">
      <alignment horizontal="center" vertical="top"/>
    </xf>
    <xf numFmtId="1" fontId="2" fillId="0" borderId="0" xfId="0" applyNumberFormat="1" applyFont="1" applyAlignment="1">
      <alignment horizontal="center"/>
    </xf>
    <xf numFmtId="0" fontId="0" fillId="0" borderId="0" xfId="0" applyAlignment="1">
      <alignment horizontal="center"/>
    </xf>
    <xf numFmtId="1" fontId="0" fillId="0" borderId="0" xfId="0" applyNumberFormat="1" applyAlignment="1">
      <alignment horizontal="center"/>
    </xf>
    <xf numFmtId="0" fontId="2" fillId="0" borderId="0" xfId="0" applyFont="1" applyAlignment="1">
      <alignment vertical="top"/>
    </xf>
    <xf numFmtId="0" fontId="9" fillId="0" borderId="0" xfId="0" applyFont="1" applyAlignment="1">
      <alignment horizontal="left" vertical="top"/>
    </xf>
    <xf numFmtId="0" fontId="2" fillId="0" borderId="0" xfId="0" applyFont="1" applyAlignment="1"/>
    <xf numFmtId="1" fontId="13" fillId="0" borderId="0" xfId="0" applyNumberFormat="1" applyFont="1" applyAlignment="1">
      <alignment horizontal="center"/>
    </xf>
    <xf numFmtId="0" fontId="11" fillId="0" borderId="0" xfId="0" applyFont="1" applyAlignment="1">
      <alignment horizontal="left" vertical="top" wrapText="1"/>
    </xf>
    <xf numFmtId="1" fontId="8" fillId="0" borderId="0" xfId="0" applyNumberFormat="1" applyFont="1" applyAlignment="1">
      <alignment horizontal="center"/>
    </xf>
    <xf numFmtId="0" fontId="8" fillId="0" borderId="0" xfId="0" applyFont="1" applyAlignment="1">
      <alignment horizontal="center"/>
    </xf>
    <xf numFmtId="0" fontId="6" fillId="0" borderId="0" xfId="0" applyFont="1" applyAlignment="1">
      <alignment horizont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2"/>
  <sheetViews>
    <sheetView tabSelected="1" workbookViewId="0">
      <selection activeCell="Q6" sqref="Q6"/>
    </sheetView>
  </sheetViews>
  <sheetFormatPr defaultRowHeight="15"/>
  <cols>
    <col min="1" max="1" width="3.28515625" customWidth="1"/>
    <col min="2" max="2" width="9.28515625" customWidth="1"/>
    <col min="3" max="3" width="7.85546875" customWidth="1"/>
    <col min="4" max="4" width="7.42578125" customWidth="1"/>
    <col min="5" max="5" width="8.140625" customWidth="1"/>
    <col min="6" max="6" width="9.140625" customWidth="1"/>
    <col min="7" max="7" width="8.5703125" customWidth="1"/>
    <col min="8" max="8" width="9.85546875" customWidth="1"/>
    <col min="9" max="9" width="7" customWidth="1"/>
    <col min="10" max="10" width="6.42578125" customWidth="1"/>
    <col min="11" max="11" width="4.7109375" customWidth="1"/>
    <col min="12" max="12" width="8.5703125" customWidth="1"/>
    <col min="13" max="15" width="11" customWidth="1"/>
    <col min="16" max="16" width="9.42578125" customWidth="1"/>
    <col min="17" max="17" width="13.140625" customWidth="1"/>
    <col min="18" max="18" width="11" customWidth="1"/>
  </cols>
  <sheetData>
    <row r="1" spans="1:17" s="6" customFormat="1" ht="15.75" customHeight="1">
      <c r="E1" s="129" t="s">
        <v>16</v>
      </c>
      <c r="F1" s="129"/>
      <c r="G1" s="129"/>
      <c r="H1" s="129"/>
    </row>
    <row r="2" spans="1:17" ht="49.5" customHeight="1">
      <c r="A2" s="1">
        <v>1</v>
      </c>
      <c r="B2" s="122" t="s">
        <v>149</v>
      </c>
      <c r="C2" s="122"/>
      <c r="D2" s="122"/>
      <c r="E2" s="122"/>
      <c r="F2" s="122"/>
      <c r="G2" s="122"/>
      <c r="H2" s="122"/>
      <c r="I2" s="122"/>
      <c r="J2" s="122"/>
      <c r="K2" s="6"/>
      <c r="L2" s="6"/>
      <c r="M2" s="130"/>
      <c r="N2" s="130"/>
      <c r="O2" s="130"/>
      <c r="P2" s="6"/>
      <c r="Q2" s="6"/>
    </row>
    <row r="3" spans="1:17" ht="15.75">
      <c r="A3" s="1">
        <v>1</v>
      </c>
      <c r="B3" s="122" t="s">
        <v>34</v>
      </c>
      <c r="C3" s="122"/>
      <c r="D3" s="122"/>
      <c r="E3" s="122"/>
      <c r="F3" s="122"/>
      <c r="G3" s="122"/>
      <c r="H3" s="122"/>
      <c r="I3" s="122"/>
      <c r="J3" s="122"/>
      <c r="K3" s="6"/>
      <c r="L3" s="6"/>
    </row>
    <row r="4" spans="1:17" ht="30.75" customHeight="1">
      <c r="A4" s="1">
        <v>1</v>
      </c>
      <c r="B4" s="122" t="s">
        <v>35</v>
      </c>
      <c r="C4" s="122"/>
      <c r="D4" s="122"/>
      <c r="E4" s="122"/>
      <c r="F4" s="122"/>
      <c r="G4" s="122"/>
      <c r="H4" s="122"/>
      <c r="I4" s="122"/>
      <c r="J4" s="122"/>
      <c r="K4" s="12"/>
      <c r="L4" s="12"/>
    </row>
    <row r="5" spans="1:17">
      <c r="A5" s="6"/>
      <c r="B5" s="4"/>
      <c r="C5" s="6" t="s">
        <v>1</v>
      </c>
      <c r="D5" s="6"/>
      <c r="E5" s="33">
        <v>1004.8</v>
      </c>
      <c r="F5" s="14" t="s">
        <v>36</v>
      </c>
      <c r="G5" s="34">
        <v>2247.58</v>
      </c>
      <c r="H5" s="6" t="s">
        <v>2</v>
      </c>
      <c r="I5" s="6" t="s">
        <v>37</v>
      </c>
      <c r="J5" s="35"/>
      <c r="K5" s="35" t="s">
        <v>3</v>
      </c>
      <c r="L5" s="36">
        <f>E5*G5/1000</f>
        <v>2258.3683839999994</v>
      </c>
    </row>
    <row r="6" spans="1:17" ht="90" customHeight="1">
      <c r="A6" s="1">
        <v>2</v>
      </c>
      <c r="B6" s="119" t="s">
        <v>17</v>
      </c>
      <c r="C6" s="119"/>
      <c r="D6" s="119"/>
      <c r="E6" s="119"/>
      <c r="F6" s="119"/>
      <c r="G6" s="119"/>
      <c r="H6" s="119"/>
      <c r="I6" s="119"/>
      <c r="J6" s="119"/>
      <c r="K6" s="8"/>
      <c r="L6" s="36"/>
    </row>
    <row r="7" spans="1:17">
      <c r="A7" s="6"/>
      <c r="B7" s="4"/>
      <c r="C7" s="6" t="s">
        <v>1</v>
      </c>
      <c r="D7" s="131">
        <v>822.31</v>
      </c>
      <c r="E7" s="131"/>
      <c r="F7" s="14" t="s">
        <v>36</v>
      </c>
      <c r="G7" s="15">
        <v>337</v>
      </c>
      <c r="H7" s="6" t="s">
        <v>5</v>
      </c>
      <c r="I7" s="11" t="s">
        <v>38</v>
      </c>
      <c r="J7" s="11"/>
      <c r="K7" s="35" t="s">
        <v>3</v>
      </c>
      <c r="L7" s="37">
        <f>D7*G7</f>
        <v>277118.46999999997</v>
      </c>
    </row>
    <row r="8" spans="1:17" ht="44.25" customHeight="1">
      <c r="A8" s="1">
        <v>3</v>
      </c>
      <c r="B8" s="119" t="s">
        <v>8</v>
      </c>
      <c r="C8" s="125"/>
      <c r="D8" s="125"/>
      <c r="E8" s="125"/>
      <c r="F8" s="125"/>
      <c r="G8" s="125"/>
      <c r="H8" s="125"/>
      <c r="I8" s="125"/>
      <c r="J8" s="125"/>
      <c r="K8" s="8"/>
      <c r="L8" s="8"/>
    </row>
    <row r="9" spans="1:17">
      <c r="A9" s="6"/>
      <c r="B9" s="6"/>
      <c r="C9" s="6" t="s">
        <v>1</v>
      </c>
      <c r="D9" s="6"/>
      <c r="E9" s="39">
        <v>34.21</v>
      </c>
      <c r="F9" s="14" t="s">
        <v>39</v>
      </c>
      <c r="G9" s="8">
        <v>5001.7</v>
      </c>
      <c r="H9" s="6" t="s">
        <v>40</v>
      </c>
      <c r="I9" s="4"/>
      <c r="J9" s="40"/>
      <c r="K9" s="35" t="s">
        <v>3</v>
      </c>
      <c r="L9" s="37">
        <f>E9*G9</f>
        <v>171108.15700000001</v>
      </c>
    </row>
    <row r="10" spans="1:17" ht="31.5" customHeight="1">
      <c r="A10" s="1">
        <v>4</v>
      </c>
      <c r="B10" s="119" t="s">
        <v>144</v>
      </c>
      <c r="C10" s="119"/>
      <c r="D10" s="119"/>
      <c r="E10" s="119"/>
      <c r="F10" s="119"/>
      <c r="G10" s="119"/>
      <c r="H10" s="119"/>
      <c r="I10" s="119"/>
      <c r="J10" s="119"/>
      <c r="K10" s="119"/>
      <c r="L10" s="42"/>
    </row>
    <row r="11" spans="1:17" ht="15.75">
      <c r="A11" s="6"/>
      <c r="B11" s="7" t="s">
        <v>41</v>
      </c>
      <c r="C11" s="43"/>
      <c r="D11" s="43"/>
      <c r="E11" s="6"/>
      <c r="F11" s="6"/>
      <c r="G11" s="6"/>
      <c r="H11" s="6"/>
      <c r="I11" s="6"/>
      <c r="J11" s="6"/>
      <c r="K11" s="41"/>
      <c r="L11" s="42"/>
    </row>
    <row r="12" spans="1:17" ht="14.25" customHeight="1">
      <c r="A12" s="6"/>
      <c r="B12" s="6"/>
      <c r="C12" s="6" t="s">
        <v>1</v>
      </c>
      <c r="D12" s="6"/>
      <c r="E12" s="44">
        <v>825.23</v>
      </c>
      <c r="F12" s="14" t="s">
        <v>36</v>
      </c>
      <c r="G12" s="45">
        <v>11763.8</v>
      </c>
      <c r="H12" s="6" t="s">
        <v>2</v>
      </c>
      <c r="I12" s="6" t="s">
        <v>37</v>
      </c>
      <c r="J12" s="35"/>
      <c r="K12" s="35" t="s">
        <v>3</v>
      </c>
      <c r="L12" s="37">
        <f>E12*G12/1000</f>
        <v>9707.8406739999991</v>
      </c>
    </row>
    <row r="13" spans="1:17" ht="15" customHeight="1">
      <c r="A13" s="6"/>
      <c r="B13" s="7" t="s">
        <v>42</v>
      </c>
      <c r="C13" s="43"/>
      <c r="D13" s="43"/>
      <c r="E13" s="2"/>
      <c r="F13" s="6"/>
      <c r="G13" s="6"/>
      <c r="H13" s="6"/>
      <c r="I13" s="4"/>
      <c r="J13" s="5"/>
      <c r="K13" s="41"/>
      <c r="L13" s="37"/>
    </row>
    <row r="14" spans="1:17" ht="15" customHeight="1">
      <c r="A14" s="6"/>
      <c r="B14" s="7"/>
      <c r="C14" s="6" t="s">
        <v>1</v>
      </c>
      <c r="D14" s="6"/>
      <c r="E14" s="44">
        <f>E12</f>
        <v>825.23</v>
      </c>
      <c r="F14" s="14" t="s">
        <v>36</v>
      </c>
      <c r="G14" s="46">
        <v>24200</v>
      </c>
      <c r="H14" s="6" t="s">
        <v>2</v>
      </c>
      <c r="I14" s="6" t="s">
        <v>37</v>
      </c>
      <c r="J14" s="35"/>
      <c r="K14" s="35" t="s">
        <v>3</v>
      </c>
      <c r="L14" s="37">
        <f t="shared" ref="L14:L16" si="0">E14*G14/1000</f>
        <v>19970.565999999999</v>
      </c>
    </row>
    <row r="15" spans="1:17" ht="15" customHeight="1">
      <c r="A15" s="6"/>
      <c r="B15" s="7" t="s">
        <v>43</v>
      </c>
      <c r="C15" s="43"/>
      <c r="D15" s="43"/>
      <c r="E15" s="2"/>
      <c r="F15" s="6"/>
      <c r="G15" s="6"/>
      <c r="H15" s="6"/>
      <c r="I15" s="4"/>
      <c r="J15" s="5"/>
      <c r="K15" s="41"/>
      <c r="L15" s="37"/>
    </row>
    <row r="16" spans="1:17" ht="15" customHeight="1">
      <c r="A16" s="6"/>
      <c r="B16" s="7"/>
      <c r="C16" s="6" t="s">
        <v>1</v>
      </c>
      <c r="D16" s="6"/>
      <c r="E16" s="44">
        <v>330.09</v>
      </c>
      <c r="F16" s="14" t="s">
        <v>36</v>
      </c>
      <c r="G16" s="46">
        <v>37230.769999999997</v>
      </c>
      <c r="H16" s="6" t="s">
        <v>2</v>
      </c>
      <c r="I16" s="6" t="s">
        <v>37</v>
      </c>
      <c r="J16" s="35"/>
      <c r="K16" s="35" t="s">
        <v>3</v>
      </c>
      <c r="L16" s="37">
        <f t="shared" si="0"/>
        <v>12289.504869299999</v>
      </c>
    </row>
    <row r="17" spans="1:12" ht="17.25" customHeight="1">
      <c r="A17" s="22">
        <v>5</v>
      </c>
      <c r="B17" s="119" t="s">
        <v>145</v>
      </c>
      <c r="C17" s="119"/>
      <c r="D17" s="119"/>
      <c r="E17" s="119"/>
      <c r="F17" s="119"/>
      <c r="G17" s="119"/>
      <c r="H17" s="119"/>
      <c r="I17" s="119"/>
      <c r="J17" s="119"/>
      <c r="K17" s="119"/>
      <c r="L17" s="37"/>
    </row>
    <row r="18" spans="1:12" ht="15.75">
      <c r="A18" s="6"/>
      <c r="B18" s="4"/>
      <c r="C18" s="6" t="s">
        <v>1</v>
      </c>
      <c r="D18" s="6"/>
      <c r="E18" s="13">
        <v>240.92</v>
      </c>
      <c r="F18" s="14" t="s">
        <v>36</v>
      </c>
      <c r="G18" s="7">
        <v>9416.2800000000007</v>
      </c>
      <c r="H18" s="6" t="s">
        <v>4</v>
      </c>
      <c r="I18" s="6" t="s">
        <v>37</v>
      </c>
      <c r="J18" s="35"/>
      <c r="K18" s="35" t="s">
        <v>3</v>
      </c>
      <c r="L18" s="37">
        <f>E18*G18%</f>
        <v>22685.701775999998</v>
      </c>
    </row>
    <row r="19" spans="1:12" ht="44.25" customHeight="1">
      <c r="A19" s="22">
        <v>6</v>
      </c>
      <c r="B19" s="119" t="s">
        <v>7</v>
      </c>
      <c r="C19" s="119"/>
      <c r="D19" s="119"/>
      <c r="E19" s="119"/>
      <c r="F19" s="119"/>
      <c r="G19" s="119"/>
      <c r="H19" s="119"/>
      <c r="I19" s="119"/>
      <c r="J19" s="119"/>
      <c r="K19" s="37"/>
      <c r="L19" s="8"/>
    </row>
    <row r="20" spans="1:12" ht="15.75">
      <c r="A20" s="6"/>
      <c r="B20" s="6"/>
      <c r="C20" s="6" t="s">
        <v>1</v>
      </c>
      <c r="D20" s="6"/>
      <c r="E20" s="13">
        <v>113.04</v>
      </c>
      <c r="F20" s="14" t="s">
        <v>36</v>
      </c>
      <c r="G20" s="7">
        <v>11288.75</v>
      </c>
      <c r="H20" s="6" t="s">
        <v>4</v>
      </c>
      <c r="I20" s="6" t="s">
        <v>37</v>
      </c>
      <c r="J20" s="35"/>
      <c r="K20" s="35" t="s">
        <v>3</v>
      </c>
      <c r="L20" s="37">
        <f>E20*G20%</f>
        <v>12760.803000000002</v>
      </c>
    </row>
    <row r="21" spans="1:12" ht="15.75">
      <c r="A21" s="6"/>
      <c r="B21" s="132" t="s">
        <v>44</v>
      </c>
      <c r="C21" s="133"/>
      <c r="D21" s="6"/>
      <c r="E21" s="13"/>
      <c r="F21" s="14"/>
      <c r="G21" s="7"/>
      <c r="H21" s="6"/>
      <c r="I21" s="6"/>
      <c r="J21" s="35"/>
      <c r="K21" s="47"/>
      <c r="L21" s="37"/>
    </row>
    <row r="22" spans="1:12" ht="15.75">
      <c r="A22" s="6"/>
      <c r="B22" s="6"/>
      <c r="C22" s="6" t="s">
        <v>1</v>
      </c>
      <c r="D22" s="6"/>
      <c r="E22" s="13">
        <f>E20</f>
        <v>113.04</v>
      </c>
      <c r="F22" s="14" t="s">
        <v>36</v>
      </c>
      <c r="G22" s="7">
        <v>12595</v>
      </c>
      <c r="H22" s="6" t="s">
        <v>4</v>
      </c>
      <c r="I22" s="6" t="s">
        <v>37</v>
      </c>
      <c r="J22" s="35"/>
      <c r="K22" s="35" t="s">
        <v>3</v>
      </c>
      <c r="L22" s="37">
        <f t="shared" ref="L22:L28" si="1">E22*G22%</f>
        <v>14237.388000000001</v>
      </c>
    </row>
    <row r="23" spans="1:12" ht="15.75">
      <c r="A23" s="6"/>
      <c r="B23" s="133" t="s">
        <v>45</v>
      </c>
      <c r="C23" s="133"/>
      <c r="D23" s="6"/>
      <c r="E23" s="13"/>
      <c r="F23" s="14"/>
      <c r="G23" s="7"/>
      <c r="H23" s="6"/>
      <c r="I23" s="6"/>
      <c r="J23" s="35"/>
      <c r="K23" s="47"/>
      <c r="L23" s="37"/>
    </row>
    <row r="24" spans="1:12" ht="15.75">
      <c r="A24" s="6"/>
      <c r="B24" s="6"/>
      <c r="C24" s="6" t="s">
        <v>1</v>
      </c>
      <c r="D24" s="6"/>
      <c r="E24" s="13">
        <f>E20</f>
        <v>113.04</v>
      </c>
      <c r="F24" s="14" t="s">
        <v>36</v>
      </c>
      <c r="G24" s="7">
        <v>14429.25</v>
      </c>
      <c r="H24" s="6" t="s">
        <v>4</v>
      </c>
      <c r="I24" s="6" t="s">
        <v>37</v>
      </c>
      <c r="J24" s="35"/>
      <c r="K24" s="35" t="s">
        <v>3</v>
      </c>
      <c r="L24" s="37">
        <f t="shared" si="1"/>
        <v>16310.824199999999</v>
      </c>
    </row>
    <row r="25" spans="1:12" ht="31.5" customHeight="1">
      <c r="A25" s="22">
        <v>7</v>
      </c>
      <c r="B25" s="119" t="s">
        <v>146</v>
      </c>
      <c r="C25" s="119"/>
      <c r="D25" s="119"/>
      <c r="E25" s="119"/>
      <c r="F25" s="119"/>
      <c r="G25" s="119"/>
      <c r="H25" s="119"/>
      <c r="I25" s="119"/>
      <c r="J25" s="119"/>
      <c r="K25" s="119"/>
      <c r="L25" s="37"/>
    </row>
    <row r="26" spans="1:12" ht="15.75">
      <c r="A26" s="6"/>
      <c r="B26" s="6"/>
      <c r="C26" s="6" t="s">
        <v>1</v>
      </c>
      <c r="D26" s="6"/>
      <c r="E26" s="13">
        <v>81.64</v>
      </c>
      <c r="F26" s="14" t="s">
        <v>46</v>
      </c>
      <c r="G26" s="48">
        <v>86</v>
      </c>
      <c r="H26" s="6" t="s">
        <v>5</v>
      </c>
      <c r="I26" s="6" t="s">
        <v>47</v>
      </c>
      <c r="J26" s="35"/>
      <c r="K26" s="35" t="s">
        <v>3</v>
      </c>
      <c r="L26" s="37">
        <f>E26*G26</f>
        <v>7021.04</v>
      </c>
    </row>
    <row r="27" spans="1:12" ht="32.25" customHeight="1">
      <c r="A27" s="1">
        <v>8</v>
      </c>
      <c r="B27" s="119" t="s">
        <v>48</v>
      </c>
      <c r="C27" s="125"/>
      <c r="D27" s="125"/>
      <c r="E27" s="125"/>
      <c r="F27" s="125"/>
      <c r="G27" s="125"/>
      <c r="H27" s="125"/>
      <c r="I27" s="125"/>
      <c r="J27" s="125"/>
      <c r="K27" s="47"/>
      <c r="L27" s="37"/>
    </row>
    <row r="28" spans="1:12" ht="15.75">
      <c r="A28" s="6"/>
      <c r="B28" s="6"/>
      <c r="C28" s="6" t="s">
        <v>1</v>
      </c>
      <c r="D28" s="6"/>
      <c r="E28" s="44">
        <v>2034.72</v>
      </c>
      <c r="F28" s="14" t="s">
        <v>36</v>
      </c>
      <c r="G28" s="7">
        <v>543</v>
      </c>
      <c r="H28" s="6" t="s">
        <v>4</v>
      </c>
      <c r="I28" s="6" t="s">
        <v>37</v>
      </c>
      <c r="J28" s="35"/>
      <c r="K28" s="49" t="s">
        <v>3</v>
      </c>
      <c r="L28" s="50">
        <f t="shared" si="1"/>
        <v>11048.5296</v>
      </c>
    </row>
    <row r="29" spans="1:12" ht="13.5" customHeight="1">
      <c r="A29" s="6"/>
      <c r="B29" s="21"/>
      <c r="C29" s="22"/>
      <c r="D29" s="22"/>
      <c r="E29" s="22"/>
      <c r="F29" s="22"/>
      <c r="G29" s="22"/>
      <c r="H29" s="22"/>
      <c r="I29" s="22"/>
      <c r="J29" s="22"/>
      <c r="K29" s="35" t="s">
        <v>3</v>
      </c>
      <c r="L29" s="37">
        <f>SUM(L5:L28)</f>
        <v>576517.19350329996</v>
      </c>
    </row>
    <row r="30" spans="1:12" ht="15.75">
      <c r="A30" s="1">
        <v>1</v>
      </c>
      <c r="B30" s="122" t="s">
        <v>49</v>
      </c>
      <c r="C30" s="122"/>
      <c r="D30" s="122"/>
      <c r="E30" s="122"/>
      <c r="F30" s="122"/>
      <c r="G30" s="122"/>
      <c r="H30" s="122"/>
      <c r="I30" s="122"/>
      <c r="J30" s="122"/>
      <c r="K30" s="6"/>
    </row>
    <row r="31" spans="1:12" ht="47.25" customHeight="1">
      <c r="A31" s="1">
        <v>1</v>
      </c>
      <c r="B31" s="121" t="s">
        <v>50</v>
      </c>
      <c r="C31" s="121"/>
      <c r="D31" s="121"/>
      <c r="E31" s="121"/>
      <c r="F31" s="121"/>
      <c r="G31" s="121"/>
      <c r="H31" s="121"/>
      <c r="I31" s="121"/>
      <c r="J31" s="121"/>
      <c r="K31" s="12"/>
    </row>
    <row r="32" spans="1:12">
      <c r="A32" s="6"/>
      <c r="B32" s="8"/>
      <c r="C32" s="8" t="s">
        <v>1</v>
      </c>
      <c r="D32" s="8"/>
      <c r="E32" s="13">
        <v>630</v>
      </c>
      <c r="F32" s="14" t="s">
        <v>36</v>
      </c>
      <c r="G32" s="55">
        <v>3176.25</v>
      </c>
      <c r="H32" s="8" t="s">
        <v>2</v>
      </c>
      <c r="I32" s="8" t="s">
        <v>37</v>
      </c>
      <c r="J32" s="35"/>
      <c r="K32" s="35" t="s">
        <v>3</v>
      </c>
      <c r="L32" s="65">
        <f>E32*G32/1000</f>
        <v>2001.0374999999999</v>
      </c>
    </row>
    <row r="33" spans="1:12" ht="15.75" customHeight="1">
      <c r="A33" s="6">
        <v>2</v>
      </c>
      <c r="B33" s="120" t="s">
        <v>51</v>
      </c>
      <c r="C33" s="120"/>
      <c r="D33" s="120"/>
      <c r="E33" s="120"/>
      <c r="F33" s="120"/>
      <c r="G33" s="120"/>
      <c r="H33" s="120"/>
      <c r="I33" s="120"/>
      <c r="J33" s="120"/>
      <c r="K33" s="56"/>
      <c r="L33" s="65"/>
    </row>
    <row r="34" spans="1:12" ht="13.5" customHeight="1">
      <c r="A34" s="6"/>
      <c r="B34" s="8"/>
      <c r="C34" s="8" t="s">
        <v>1</v>
      </c>
      <c r="D34" s="8"/>
      <c r="E34" s="13">
        <v>236.25</v>
      </c>
      <c r="F34" s="14" t="s">
        <v>36</v>
      </c>
      <c r="G34" s="55">
        <v>1058.75</v>
      </c>
      <c r="H34" s="8" t="s">
        <v>2</v>
      </c>
      <c r="I34" s="8" t="s">
        <v>37</v>
      </c>
      <c r="J34" s="35"/>
      <c r="K34" s="35" t="s">
        <v>3</v>
      </c>
      <c r="L34" s="65">
        <f>E34*G34/1000</f>
        <v>250.12968749999999</v>
      </c>
    </row>
    <row r="35" spans="1:12" ht="44.25" customHeight="1">
      <c r="A35" s="1">
        <v>3</v>
      </c>
      <c r="B35" s="119" t="s">
        <v>7</v>
      </c>
      <c r="C35" s="119"/>
      <c r="D35" s="119"/>
      <c r="E35" s="119"/>
      <c r="F35" s="119"/>
      <c r="G35" s="119"/>
      <c r="H35" s="119"/>
      <c r="I35" s="119"/>
      <c r="J35" s="119"/>
      <c r="K35" s="119"/>
      <c r="L35" s="65"/>
    </row>
    <row r="36" spans="1:12">
      <c r="A36" s="6"/>
      <c r="B36" s="4"/>
      <c r="C36" s="8" t="s">
        <v>1</v>
      </c>
      <c r="D36" s="8"/>
      <c r="E36" s="13">
        <v>39.380000000000003</v>
      </c>
      <c r="F36" s="14" t="s">
        <v>36</v>
      </c>
      <c r="G36" s="57">
        <v>11288.75</v>
      </c>
      <c r="H36" s="8" t="s">
        <v>4</v>
      </c>
      <c r="I36" s="8" t="s">
        <v>37</v>
      </c>
      <c r="J36" s="35"/>
      <c r="K36" s="35" t="s">
        <v>3</v>
      </c>
      <c r="L36" s="65">
        <v>4444</v>
      </c>
    </row>
    <row r="37" spans="1:12" ht="89.25" customHeight="1">
      <c r="A37" s="1">
        <v>4</v>
      </c>
      <c r="B37" s="119" t="s">
        <v>148</v>
      </c>
      <c r="C37" s="119"/>
      <c r="D37" s="119"/>
      <c r="E37" s="119"/>
      <c r="F37" s="119"/>
      <c r="G37" s="119"/>
      <c r="H37" s="119"/>
      <c r="I37" s="119"/>
      <c r="J37" s="119"/>
      <c r="K37" s="119"/>
      <c r="L37" s="32"/>
    </row>
    <row r="38" spans="1:12">
      <c r="A38" s="6"/>
      <c r="B38" s="4"/>
      <c r="C38" s="6" t="s">
        <v>1</v>
      </c>
      <c r="D38" s="5"/>
      <c r="E38" s="13">
        <v>270</v>
      </c>
      <c r="F38" s="14" t="s">
        <v>36</v>
      </c>
      <c r="G38" s="15">
        <v>337</v>
      </c>
      <c r="H38" s="6" t="s">
        <v>5</v>
      </c>
      <c r="I38" s="11" t="s">
        <v>38</v>
      </c>
      <c r="J38" s="11"/>
      <c r="K38" s="35" t="s">
        <v>3</v>
      </c>
      <c r="L38" s="32">
        <v>90990</v>
      </c>
    </row>
    <row r="39" spans="1:12" ht="45.75" customHeight="1">
      <c r="A39" s="1">
        <v>5</v>
      </c>
      <c r="B39" s="119" t="s">
        <v>8</v>
      </c>
      <c r="C39" s="125"/>
      <c r="D39" s="125"/>
      <c r="E39" s="125"/>
      <c r="F39" s="125"/>
      <c r="G39" s="125"/>
      <c r="H39" s="125"/>
      <c r="I39" s="125"/>
      <c r="J39" s="125"/>
      <c r="K39" s="6"/>
      <c r="L39" s="32"/>
    </row>
    <row r="40" spans="1:12">
      <c r="A40" s="6"/>
      <c r="B40" s="6"/>
      <c r="C40" s="6" t="s">
        <v>1</v>
      </c>
      <c r="D40" s="6"/>
      <c r="E40" s="5">
        <v>10.84</v>
      </c>
      <c r="F40" s="14" t="s">
        <v>39</v>
      </c>
      <c r="G40" s="8">
        <v>5001.7</v>
      </c>
      <c r="H40" s="6" t="s">
        <v>40</v>
      </c>
      <c r="I40" s="4"/>
      <c r="J40" s="40"/>
      <c r="K40" s="35" t="s">
        <v>3</v>
      </c>
      <c r="L40" s="32">
        <v>54218</v>
      </c>
    </row>
    <row r="41" spans="1:12" ht="75.75" customHeight="1">
      <c r="A41" s="1">
        <v>6</v>
      </c>
      <c r="B41" s="119" t="s">
        <v>53</v>
      </c>
      <c r="C41" s="119"/>
      <c r="D41" s="119"/>
      <c r="E41" s="119"/>
      <c r="F41" s="119"/>
      <c r="G41" s="119"/>
      <c r="H41" s="119"/>
      <c r="I41" s="119"/>
      <c r="J41" s="119"/>
      <c r="K41" s="6"/>
      <c r="L41" s="32"/>
    </row>
    <row r="42" spans="1:12" ht="15.75">
      <c r="A42" s="6"/>
      <c r="B42" s="24" t="s">
        <v>54</v>
      </c>
      <c r="C42" s="24"/>
      <c r="D42" s="24"/>
      <c r="E42" s="24"/>
      <c r="F42" s="6"/>
      <c r="G42" s="6"/>
      <c r="H42" s="6"/>
      <c r="I42" s="6"/>
      <c r="J42" s="6"/>
      <c r="K42" s="6"/>
      <c r="L42" s="32"/>
    </row>
    <row r="43" spans="1:12" ht="15.75">
      <c r="A43" s="6"/>
      <c r="B43" s="6"/>
      <c r="C43" s="8" t="s">
        <v>1</v>
      </c>
      <c r="D43" s="8"/>
      <c r="E43" s="13">
        <v>240</v>
      </c>
      <c r="F43" s="14" t="s">
        <v>36</v>
      </c>
      <c r="G43" s="7">
        <v>3600</v>
      </c>
      <c r="H43" s="8" t="s">
        <v>4</v>
      </c>
      <c r="I43" s="8" t="s">
        <v>37</v>
      </c>
      <c r="J43" s="35"/>
      <c r="K43" s="35" t="s">
        <v>3</v>
      </c>
      <c r="L43" s="32">
        <v>864</v>
      </c>
    </row>
    <row r="44" spans="1:12" ht="47.25" customHeight="1">
      <c r="A44" s="1">
        <v>7</v>
      </c>
      <c r="B44" s="122" t="s">
        <v>55</v>
      </c>
      <c r="C44" s="122"/>
      <c r="D44" s="122"/>
      <c r="E44" s="122"/>
      <c r="F44" s="122"/>
      <c r="G44" s="122"/>
      <c r="H44" s="122"/>
      <c r="I44" s="122"/>
      <c r="J44" s="122"/>
      <c r="K44" s="6"/>
      <c r="L44" s="32"/>
    </row>
    <row r="45" spans="1:12" ht="14.25" customHeight="1">
      <c r="A45" s="6"/>
      <c r="B45" s="4"/>
      <c r="C45" s="6" t="s">
        <v>1</v>
      </c>
      <c r="D45" s="6"/>
      <c r="E45" s="13">
        <v>16</v>
      </c>
      <c r="F45" s="14" t="s">
        <v>36</v>
      </c>
      <c r="G45" s="45">
        <v>412</v>
      </c>
      <c r="H45" s="6" t="s">
        <v>5</v>
      </c>
      <c r="I45" s="6" t="s">
        <v>56</v>
      </c>
      <c r="J45" s="35"/>
      <c r="K45" s="35" t="s">
        <v>3</v>
      </c>
      <c r="L45" s="32">
        <v>6592</v>
      </c>
    </row>
    <row r="46" spans="1:12" ht="46.5" customHeight="1">
      <c r="A46" s="32">
        <v>8</v>
      </c>
      <c r="B46" s="119" t="s">
        <v>57</v>
      </c>
      <c r="C46" s="119"/>
      <c r="D46" s="119"/>
      <c r="E46" s="119"/>
      <c r="F46" s="119"/>
      <c r="G46" s="119"/>
      <c r="H46" s="119"/>
      <c r="I46" s="119"/>
      <c r="J46" s="119"/>
      <c r="K46" s="119"/>
      <c r="L46" s="32"/>
    </row>
    <row r="47" spans="1:12">
      <c r="A47" s="6"/>
      <c r="B47" s="6"/>
      <c r="C47" s="6" t="s">
        <v>1</v>
      </c>
      <c r="D47" s="6"/>
      <c r="E47" s="39">
        <v>1.7809999999999999</v>
      </c>
      <c r="F47" s="14" t="s">
        <v>36</v>
      </c>
      <c r="G47" s="8">
        <v>4928.49</v>
      </c>
      <c r="H47" s="6" t="s">
        <v>40</v>
      </c>
      <c r="I47" s="4"/>
      <c r="J47" s="40"/>
      <c r="K47" s="35" t="s">
        <v>3</v>
      </c>
      <c r="L47" s="32">
        <v>8778</v>
      </c>
    </row>
    <row r="48" spans="1:12" ht="18.75" customHeight="1">
      <c r="A48" s="32">
        <v>9</v>
      </c>
      <c r="B48" s="119" t="s">
        <v>59</v>
      </c>
      <c r="C48" s="125"/>
      <c r="D48" s="125"/>
      <c r="E48" s="125"/>
      <c r="F48" s="125"/>
      <c r="G48" s="125"/>
      <c r="H48" s="125"/>
      <c r="I48" s="125"/>
      <c r="J48" s="125"/>
      <c r="K48" s="37"/>
      <c r="L48" s="32"/>
    </row>
    <row r="49" spans="1:12">
      <c r="A49" s="6"/>
      <c r="B49" s="6"/>
      <c r="C49" s="6" t="s">
        <v>1</v>
      </c>
      <c r="D49" s="6"/>
      <c r="E49" s="39">
        <f>E47</f>
        <v>1.7809999999999999</v>
      </c>
      <c r="F49" s="14" t="s">
        <v>36</v>
      </c>
      <c r="G49" s="8">
        <v>271.04000000000002</v>
      </c>
      <c r="H49" s="6" t="s">
        <v>40</v>
      </c>
      <c r="I49" s="4"/>
      <c r="J49" s="40"/>
      <c r="K49" s="35" t="s">
        <v>3</v>
      </c>
      <c r="L49" s="32">
        <v>483</v>
      </c>
    </row>
    <row r="50" spans="1:12" ht="28.5" customHeight="1">
      <c r="A50" s="1">
        <v>10</v>
      </c>
      <c r="B50" s="119" t="s">
        <v>60</v>
      </c>
      <c r="C50" s="119"/>
      <c r="D50" s="119"/>
      <c r="E50" s="119"/>
      <c r="F50" s="119"/>
      <c r="G50" s="119"/>
      <c r="H50" s="119"/>
      <c r="I50" s="119"/>
      <c r="J50" s="119"/>
      <c r="K50" s="119"/>
      <c r="L50" s="32"/>
    </row>
    <row r="51" spans="1:12">
      <c r="A51" s="6"/>
      <c r="B51" s="31"/>
      <c r="C51" s="6" t="s">
        <v>1</v>
      </c>
      <c r="D51" s="6"/>
      <c r="E51" s="5">
        <v>1</v>
      </c>
      <c r="F51" s="14" t="s">
        <v>36</v>
      </c>
      <c r="G51" s="30">
        <v>6985</v>
      </c>
      <c r="H51" s="6" t="s">
        <v>40</v>
      </c>
      <c r="I51" s="4"/>
      <c r="J51" s="40"/>
      <c r="K51" s="35" t="s">
        <v>3</v>
      </c>
      <c r="L51" s="32">
        <v>6985</v>
      </c>
    </row>
    <row r="52" spans="1:12" ht="30.75" customHeight="1">
      <c r="A52" s="32">
        <v>11</v>
      </c>
      <c r="B52" s="121" t="s">
        <v>61</v>
      </c>
      <c r="C52" s="127"/>
      <c r="D52" s="127"/>
      <c r="E52" s="127"/>
      <c r="F52" s="127"/>
      <c r="G52" s="127"/>
      <c r="H52" s="127"/>
      <c r="I52" s="127"/>
      <c r="J52" s="127"/>
      <c r="K52" s="37"/>
      <c r="L52" s="32"/>
    </row>
    <row r="53" spans="1:12" ht="15.75">
      <c r="A53" s="32"/>
      <c r="B53" s="61"/>
      <c r="C53" s="61" t="s">
        <v>1</v>
      </c>
      <c r="D53" s="62">
        <v>10.85</v>
      </c>
      <c r="E53" s="61" t="s">
        <v>62</v>
      </c>
      <c r="F53" s="61" t="s">
        <v>63</v>
      </c>
      <c r="G53" s="63" t="s">
        <v>3</v>
      </c>
      <c r="H53" s="64">
        <v>11948.36</v>
      </c>
      <c r="I53" s="64"/>
      <c r="J53" s="61" t="s">
        <v>10</v>
      </c>
      <c r="K53" s="35" t="s">
        <v>3</v>
      </c>
      <c r="L53" s="32">
        <v>1308</v>
      </c>
    </row>
    <row r="54" spans="1:12" ht="15.75" customHeight="1">
      <c r="A54" s="32">
        <v>12</v>
      </c>
      <c r="B54" s="127" t="s">
        <v>64</v>
      </c>
      <c r="C54" s="127"/>
      <c r="D54" s="127"/>
      <c r="E54" s="127"/>
      <c r="F54" s="127"/>
      <c r="G54" s="127"/>
      <c r="H54" s="127"/>
      <c r="I54" s="127"/>
      <c r="J54" s="127"/>
      <c r="K54" s="37"/>
      <c r="L54" s="32"/>
    </row>
    <row r="55" spans="1:12">
      <c r="A55" s="6"/>
      <c r="B55" s="31"/>
      <c r="C55" s="8" t="s">
        <v>1</v>
      </c>
      <c r="D55" s="8">
        <v>44.65</v>
      </c>
      <c r="E55" s="13"/>
      <c r="F55" s="14" t="s">
        <v>36</v>
      </c>
      <c r="G55" s="57">
        <v>2283.9299999999998</v>
      </c>
      <c r="H55" s="8" t="s">
        <v>4</v>
      </c>
      <c r="I55" s="8" t="s">
        <v>37</v>
      </c>
      <c r="J55" s="35"/>
      <c r="K55" s="35" t="s">
        <v>3</v>
      </c>
      <c r="L55" s="32">
        <v>1020</v>
      </c>
    </row>
    <row r="56" spans="1:12" ht="31.5" customHeight="1">
      <c r="A56" s="1">
        <v>13</v>
      </c>
      <c r="B56" s="119" t="s">
        <v>147</v>
      </c>
      <c r="C56" s="119"/>
      <c r="D56" s="119"/>
      <c r="E56" s="119"/>
      <c r="F56" s="119"/>
      <c r="G56" s="119"/>
      <c r="H56" s="119"/>
      <c r="I56" s="119"/>
      <c r="J56" s="119"/>
      <c r="K56" s="119"/>
      <c r="L56" s="32"/>
    </row>
    <row r="57" spans="1:12" ht="15.75">
      <c r="A57" s="6"/>
      <c r="B57" s="6"/>
      <c r="C57" s="6" t="s">
        <v>1</v>
      </c>
      <c r="D57" s="6">
        <v>29</v>
      </c>
      <c r="E57" s="13"/>
      <c r="F57" s="14" t="s">
        <v>36</v>
      </c>
      <c r="G57" s="48">
        <v>86</v>
      </c>
      <c r="H57" s="6" t="s">
        <v>4</v>
      </c>
      <c r="I57" s="6" t="s">
        <v>37</v>
      </c>
      <c r="J57" s="35"/>
      <c r="K57" s="35" t="s">
        <v>3</v>
      </c>
      <c r="L57" s="32">
        <v>2494</v>
      </c>
    </row>
    <row r="58" spans="1:12" ht="30.75" customHeight="1">
      <c r="A58" s="32">
        <v>14</v>
      </c>
      <c r="B58" s="119" t="s">
        <v>65</v>
      </c>
      <c r="C58" s="119"/>
      <c r="D58" s="119"/>
      <c r="E58" s="119"/>
      <c r="F58" s="119"/>
      <c r="G58" s="119"/>
      <c r="H58" s="119"/>
      <c r="I58" s="119"/>
      <c r="J58" s="119"/>
      <c r="K58" s="6"/>
      <c r="L58" s="32"/>
    </row>
    <row r="59" spans="1:12">
      <c r="A59" s="6"/>
      <c r="B59" s="128" t="s">
        <v>66</v>
      </c>
      <c r="C59" s="128"/>
      <c r="D59" s="128"/>
      <c r="E59" s="128"/>
      <c r="F59" s="128"/>
      <c r="G59" s="31"/>
      <c r="H59" s="31"/>
      <c r="I59" s="31"/>
      <c r="J59" s="31"/>
      <c r="K59" s="6"/>
      <c r="L59" s="32"/>
    </row>
    <row r="60" spans="1:12">
      <c r="A60" s="6"/>
      <c r="B60" s="6"/>
      <c r="C60" s="8" t="s">
        <v>1</v>
      </c>
      <c r="D60" s="8"/>
      <c r="E60" s="13">
        <v>216</v>
      </c>
      <c r="F60" s="14" t="s">
        <v>36</v>
      </c>
      <c r="G60" s="57">
        <v>2760</v>
      </c>
      <c r="H60" s="8" t="s">
        <v>4</v>
      </c>
      <c r="I60" s="8" t="s">
        <v>37</v>
      </c>
      <c r="J60" s="35"/>
      <c r="K60" s="49" t="s">
        <v>3</v>
      </c>
      <c r="L60" s="66">
        <v>596</v>
      </c>
    </row>
    <row r="61" spans="1:12">
      <c r="A61" s="6"/>
      <c r="B61" s="6"/>
      <c r="C61" s="8"/>
      <c r="D61" s="8"/>
      <c r="E61" s="13"/>
      <c r="F61" s="14"/>
      <c r="G61" s="57"/>
      <c r="H61" s="8"/>
      <c r="I61" s="8"/>
      <c r="J61" s="35"/>
      <c r="K61" s="35" t="s">
        <v>3</v>
      </c>
      <c r="L61" s="37">
        <f>SUM(L32:L60)</f>
        <v>181023.16718749999</v>
      </c>
    </row>
    <row r="62" spans="1:12" ht="15.75">
      <c r="A62" s="16"/>
      <c r="B62" s="123" t="s">
        <v>67</v>
      </c>
      <c r="C62" s="123"/>
      <c r="D62" s="123"/>
      <c r="E62" s="123"/>
      <c r="F62" s="123"/>
      <c r="G62" s="23"/>
      <c r="H62" s="23"/>
      <c r="I62" s="23"/>
      <c r="J62" s="23"/>
      <c r="K62" s="23"/>
      <c r="L62" s="6"/>
    </row>
    <row r="63" spans="1:12" ht="46.5" customHeight="1">
      <c r="A63" s="61">
        <v>1</v>
      </c>
      <c r="B63" s="121" t="s">
        <v>50</v>
      </c>
      <c r="C63" s="121"/>
      <c r="D63" s="121"/>
      <c r="E63" s="121"/>
      <c r="F63" s="121"/>
      <c r="G63" s="121"/>
      <c r="H63" s="121"/>
      <c r="I63" s="121"/>
      <c r="J63" s="121"/>
      <c r="K63" s="121"/>
      <c r="L63" s="58"/>
    </row>
    <row r="64" spans="1:12" ht="15.75">
      <c r="A64" s="61"/>
      <c r="B64" s="67" t="s">
        <v>1</v>
      </c>
      <c r="C64" s="76">
        <v>198</v>
      </c>
      <c r="D64" s="58" t="s">
        <v>62</v>
      </c>
      <c r="E64" s="58"/>
      <c r="F64" s="14" t="s">
        <v>91</v>
      </c>
      <c r="G64" s="117">
        <v>3176.25</v>
      </c>
      <c r="H64" s="117"/>
      <c r="I64" s="58" t="s">
        <v>9</v>
      </c>
      <c r="J64" s="58"/>
      <c r="K64" s="69" t="s">
        <v>3</v>
      </c>
      <c r="L64" s="59">
        <f>C64*G64/1000</f>
        <v>628.89750000000004</v>
      </c>
    </row>
    <row r="65" spans="1:12" ht="30.75" customHeight="1">
      <c r="A65" s="61">
        <v>2</v>
      </c>
      <c r="B65" s="121" t="s">
        <v>68</v>
      </c>
      <c r="C65" s="121"/>
      <c r="D65" s="121"/>
      <c r="E65" s="121"/>
      <c r="F65" s="121"/>
      <c r="G65" s="121"/>
      <c r="H65" s="121"/>
      <c r="I65" s="121"/>
      <c r="J65" s="121"/>
      <c r="K65" s="121"/>
      <c r="L65" s="59"/>
    </row>
    <row r="66" spans="1:12" ht="15.75">
      <c r="A66" s="61"/>
      <c r="B66" s="67" t="s">
        <v>1</v>
      </c>
      <c r="C66" s="60">
        <v>90.56</v>
      </c>
      <c r="D66" s="58" t="s">
        <v>62</v>
      </c>
      <c r="E66" s="58"/>
      <c r="F66" s="78" t="s">
        <v>92</v>
      </c>
      <c r="G66" s="126">
        <v>9416.2800000000007</v>
      </c>
      <c r="H66" s="126"/>
      <c r="I66" s="58" t="s">
        <v>69</v>
      </c>
      <c r="J66" s="58"/>
      <c r="K66" s="69" t="s">
        <v>3</v>
      </c>
      <c r="L66" s="59">
        <f>C66*G66%</f>
        <v>8527.3831680000003</v>
      </c>
    </row>
    <row r="67" spans="1:12" ht="32.25" customHeight="1">
      <c r="A67" s="61">
        <v>3</v>
      </c>
      <c r="B67" s="121" t="s">
        <v>70</v>
      </c>
      <c r="C67" s="121"/>
      <c r="D67" s="121"/>
      <c r="E67" s="121"/>
      <c r="F67" s="121"/>
      <c r="G67" s="121"/>
      <c r="H67" s="121"/>
      <c r="I67" s="121"/>
      <c r="J67" s="121"/>
      <c r="K67" s="121"/>
      <c r="L67" s="59"/>
    </row>
    <row r="68" spans="1:12" ht="15.75">
      <c r="A68" s="61"/>
      <c r="B68" s="67" t="s">
        <v>1</v>
      </c>
      <c r="C68" s="115">
        <v>105.74</v>
      </c>
      <c r="D68" s="58" t="s">
        <v>62</v>
      </c>
      <c r="E68" s="58"/>
      <c r="F68" s="78" t="s">
        <v>91</v>
      </c>
      <c r="G68" s="126">
        <v>17723</v>
      </c>
      <c r="H68" s="126"/>
      <c r="I68" s="58" t="s">
        <v>69</v>
      </c>
      <c r="J68" s="58"/>
      <c r="K68" s="69" t="s">
        <v>3</v>
      </c>
      <c r="L68" s="59">
        <v>18741</v>
      </c>
    </row>
    <row r="69" spans="1:12" ht="32.25" customHeight="1">
      <c r="A69" s="61">
        <v>4</v>
      </c>
      <c r="B69" s="121" t="s">
        <v>71</v>
      </c>
      <c r="C69" s="121"/>
      <c r="D69" s="121"/>
      <c r="E69" s="121"/>
      <c r="F69" s="121"/>
      <c r="G69" s="121"/>
      <c r="H69" s="121"/>
      <c r="I69" s="121"/>
      <c r="J69" s="121"/>
      <c r="K69" s="121"/>
      <c r="L69" s="59"/>
    </row>
    <row r="70" spans="1:12" ht="15.75">
      <c r="A70" s="61"/>
      <c r="B70" s="67" t="s">
        <v>1</v>
      </c>
      <c r="C70" s="115">
        <v>220.31</v>
      </c>
      <c r="D70" s="58" t="s">
        <v>62</v>
      </c>
      <c r="E70" s="58"/>
      <c r="F70" s="78" t="s">
        <v>92</v>
      </c>
      <c r="G70" s="126">
        <v>25321</v>
      </c>
      <c r="H70" s="126"/>
      <c r="I70" s="58" t="s">
        <v>69</v>
      </c>
      <c r="J70" s="58"/>
      <c r="K70" s="69" t="s">
        <v>3</v>
      </c>
      <c r="L70" s="59">
        <f>C70*G70%</f>
        <v>55784.695100000004</v>
      </c>
    </row>
    <row r="71" spans="1:12" ht="30.75" customHeight="1">
      <c r="A71" s="61">
        <v>5</v>
      </c>
      <c r="B71" s="121" t="s">
        <v>72</v>
      </c>
      <c r="C71" s="121"/>
      <c r="D71" s="121"/>
      <c r="E71" s="121"/>
      <c r="F71" s="121"/>
      <c r="G71" s="121"/>
      <c r="H71" s="121"/>
      <c r="I71" s="121"/>
      <c r="J71" s="121"/>
      <c r="K71" s="121"/>
      <c r="L71" s="59"/>
    </row>
    <row r="72" spans="1:12" ht="15.75">
      <c r="A72" s="58"/>
      <c r="B72" s="67" t="s">
        <v>1</v>
      </c>
      <c r="C72" s="60">
        <v>58.75</v>
      </c>
      <c r="D72" s="58" t="s">
        <v>58</v>
      </c>
      <c r="E72" s="58"/>
      <c r="F72" s="78" t="s">
        <v>91</v>
      </c>
      <c r="G72" s="126">
        <v>4982.18</v>
      </c>
      <c r="H72" s="126"/>
      <c r="I72" s="58" t="s">
        <v>73</v>
      </c>
      <c r="J72" s="58"/>
      <c r="K72" s="69" t="s">
        <v>3</v>
      </c>
      <c r="L72" s="59">
        <f>C72*G72%</f>
        <v>2927.0307500000004</v>
      </c>
    </row>
    <row r="73" spans="1:12" ht="30.75" customHeight="1">
      <c r="A73" s="68">
        <v>6</v>
      </c>
      <c r="B73" s="121" t="s">
        <v>74</v>
      </c>
      <c r="C73" s="121"/>
      <c r="D73" s="121"/>
      <c r="E73" s="121"/>
      <c r="F73" s="121"/>
      <c r="G73" s="121"/>
      <c r="H73" s="121"/>
      <c r="I73" s="121"/>
      <c r="J73" s="121"/>
      <c r="K73" s="121"/>
      <c r="L73" s="59"/>
    </row>
    <row r="74" spans="1:12" ht="15.75">
      <c r="A74" s="68"/>
      <c r="B74" s="67" t="s">
        <v>1</v>
      </c>
      <c r="C74" s="115">
        <v>313.5</v>
      </c>
      <c r="D74" s="58" t="s">
        <v>62</v>
      </c>
      <c r="E74" s="58"/>
      <c r="F74" s="78" t="s">
        <v>91</v>
      </c>
      <c r="G74" s="126">
        <v>12674.36</v>
      </c>
      <c r="H74" s="126"/>
      <c r="I74" s="58" t="s">
        <v>10</v>
      </c>
      <c r="J74" s="58"/>
      <c r="K74" s="69" t="s">
        <v>3</v>
      </c>
      <c r="L74" s="59">
        <f>C74*G74%</f>
        <v>39734.118600000002</v>
      </c>
    </row>
    <row r="75" spans="1:12" ht="36.75" customHeight="1">
      <c r="A75" s="68">
        <v>7</v>
      </c>
      <c r="B75" s="121" t="s">
        <v>61</v>
      </c>
      <c r="C75" s="121"/>
      <c r="D75" s="121"/>
      <c r="E75" s="121"/>
      <c r="F75" s="121"/>
      <c r="G75" s="121"/>
      <c r="H75" s="121"/>
      <c r="I75" s="121"/>
      <c r="J75" s="121"/>
      <c r="K75" s="121"/>
      <c r="L75" s="59"/>
    </row>
    <row r="76" spans="1:12" ht="21.75" customHeight="1">
      <c r="A76" s="68"/>
      <c r="B76" s="61" t="s">
        <v>1</v>
      </c>
      <c r="C76" s="62">
        <v>23.2</v>
      </c>
      <c r="D76" s="61" t="s">
        <v>62</v>
      </c>
      <c r="E76" s="61"/>
      <c r="F76" s="78" t="s">
        <v>91</v>
      </c>
      <c r="G76" s="134">
        <v>11948.36</v>
      </c>
      <c r="H76" s="134"/>
      <c r="I76" s="61" t="s">
        <v>9</v>
      </c>
      <c r="J76" s="61"/>
      <c r="K76" s="63" t="s">
        <v>3</v>
      </c>
      <c r="L76" s="70">
        <f>C76*G76%</f>
        <v>2772.0195200000003</v>
      </c>
    </row>
    <row r="77" spans="1:12" ht="97.5" customHeight="1">
      <c r="A77" s="68">
        <v>8</v>
      </c>
      <c r="B77" s="121" t="s">
        <v>17</v>
      </c>
      <c r="C77" s="121"/>
      <c r="D77" s="121"/>
      <c r="E77" s="121"/>
      <c r="F77" s="121"/>
      <c r="G77" s="121"/>
      <c r="H77" s="121"/>
      <c r="I77" s="121"/>
      <c r="J77" s="121"/>
      <c r="K77" s="121"/>
      <c r="L77" s="59"/>
    </row>
    <row r="78" spans="1:12" ht="15.75">
      <c r="A78" s="68"/>
      <c r="B78" s="58" t="s">
        <v>1</v>
      </c>
      <c r="C78" s="115">
        <v>111.16</v>
      </c>
      <c r="D78" s="58" t="s">
        <v>62</v>
      </c>
      <c r="E78" s="58"/>
      <c r="F78" s="78" t="s">
        <v>91</v>
      </c>
      <c r="G78" s="126">
        <v>337</v>
      </c>
      <c r="H78" s="126"/>
      <c r="I78" s="58" t="s">
        <v>75</v>
      </c>
      <c r="J78" s="58"/>
      <c r="K78" s="69" t="s">
        <v>3</v>
      </c>
      <c r="L78" s="59">
        <v>37462</v>
      </c>
    </row>
    <row r="79" spans="1:12" ht="49.5" customHeight="1">
      <c r="A79" s="68">
        <v>9</v>
      </c>
      <c r="B79" s="121" t="s">
        <v>8</v>
      </c>
      <c r="C79" s="121"/>
      <c r="D79" s="121"/>
      <c r="E79" s="121"/>
      <c r="F79" s="121"/>
      <c r="G79" s="121"/>
      <c r="H79" s="121"/>
      <c r="I79" s="121"/>
      <c r="J79" s="121"/>
      <c r="K79" s="121"/>
      <c r="L79" s="59"/>
    </row>
    <row r="80" spans="1:12" ht="15.75">
      <c r="A80" s="68"/>
      <c r="B80" s="77" t="s">
        <v>1</v>
      </c>
      <c r="C80" s="77">
        <v>4.46</v>
      </c>
      <c r="D80" s="58" t="s">
        <v>52</v>
      </c>
      <c r="E80" s="60"/>
      <c r="F80" s="78" t="s">
        <v>91</v>
      </c>
      <c r="G80" s="71">
        <v>5001.7</v>
      </c>
      <c r="H80" s="58" t="s">
        <v>40</v>
      </c>
      <c r="I80" s="69"/>
      <c r="J80" s="72"/>
      <c r="K80" s="72" t="s">
        <v>3</v>
      </c>
      <c r="L80" s="59">
        <f>C80*G80</f>
        <v>22307.581999999999</v>
      </c>
    </row>
    <row r="81" spans="1:12" ht="30.75" customHeight="1">
      <c r="A81" s="68">
        <v>10</v>
      </c>
      <c r="B81" s="121" t="s">
        <v>76</v>
      </c>
      <c r="C81" s="121"/>
      <c r="D81" s="121"/>
      <c r="E81" s="121"/>
      <c r="F81" s="121"/>
      <c r="G81" s="121"/>
      <c r="H81" s="121"/>
      <c r="I81" s="121"/>
      <c r="J81" s="121"/>
      <c r="K81" s="121"/>
      <c r="L81" s="59"/>
    </row>
    <row r="82" spans="1:12" ht="15.75">
      <c r="A82" s="68"/>
      <c r="B82" s="67" t="s">
        <v>1</v>
      </c>
      <c r="C82" s="115">
        <v>391.98</v>
      </c>
      <c r="D82" s="58" t="s">
        <v>62</v>
      </c>
      <c r="E82" s="58"/>
      <c r="F82" s="78" t="s">
        <v>91</v>
      </c>
      <c r="G82" s="126">
        <v>3630</v>
      </c>
      <c r="H82" s="126"/>
      <c r="I82" s="58" t="s">
        <v>77</v>
      </c>
      <c r="J82" s="58"/>
      <c r="K82" s="69" t="s">
        <v>3</v>
      </c>
      <c r="L82" s="59">
        <f>C82*G82/1000</f>
        <v>1422.8874000000001</v>
      </c>
    </row>
    <row r="83" spans="1:12" ht="32.25" customHeight="1">
      <c r="A83" s="68">
        <v>11</v>
      </c>
      <c r="B83" s="121" t="s">
        <v>78</v>
      </c>
      <c r="C83" s="121"/>
      <c r="D83" s="121"/>
      <c r="E83" s="121"/>
      <c r="F83" s="121"/>
      <c r="G83" s="121"/>
      <c r="H83" s="121"/>
      <c r="I83" s="121"/>
      <c r="J83" s="121"/>
      <c r="K83" s="121"/>
      <c r="L83" s="59"/>
    </row>
    <row r="84" spans="1:12" ht="18" customHeight="1">
      <c r="A84" s="68"/>
      <c r="B84" s="67" t="s">
        <v>1</v>
      </c>
      <c r="C84" s="115">
        <v>120</v>
      </c>
      <c r="D84" s="58" t="s">
        <v>62</v>
      </c>
      <c r="E84" s="58"/>
      <c r="F84" s="78" t="s">
        <v>91</v>
      </c>
      <c r="G84" s="126">
        <v>3275.5</v>
      </c>
      <c r="H84" s="126"/>
      <c r="I84" s="58" t="s">
        <v>79</v>
      </c>
      <c r="J84" s="58"/>
      <c r="K84" s="69" t="s">
        <v>3</v>
      </c>
      <c r="L84" s="59">
        <f>C84*G84%</f>
        <v>3930.6000000000004</v>
      </c>
    </row>
    <row r="85" spans="1:12" ht="51" customHeight="1">
      <c r="A85" s="68">
        <v>12</v>
      </c>
      <c r="B85" s="119" t="s">
        <v>80</v>
      </c>
      <c r="C85" s="119"/>
      <c r="D85" s="119"/>
      <c r="E85" s="119"/>
      <c r="F85" s="119"/>
      <c r="G85" s="119"/>
      <c r="H85" s="119"/>
      <c r="I85" s="119"/>
      <c r="J85" s="119"/>
      <c r="K85" s="119"/>
      <c r="L85" s="59"/>
    </row>
    <row r="86" spans="1:12" ht="18" customHeight="1">
      <c r="A86" s="68"/>
      <c r="B86" s="67" t="s">
        <v>1</v>
      </c>
      <c r="C86" s="60">
        <v>4.41</v>
      </c>
      <c r="D86" s="58" t="s">
        <v>58</v>
      </c>
      <c r="E86" s="58"/>
      <c r="F86" s="78" t="s">
        <v>91</v>
      </c>
      <c r="G86" s="126">
        <v>4928.49</v>
      </c>
      <c r="H86" s="126"/>
      <c r="I86" s="58" t="s">
        <v>81</v>
      </c>
      <c r="J86" s="58"/>
      <c r="K86" s="69" t="s">
        <v>3</v>
      </c>
      <c r="L86" s="59">
        <v>21735</v>
      </c>
    </row>
    <row r="87" spans="1:12" ht="22.5" customHeight="1">
      <c r="A87" s="68">
        <v>12</v>
      </c>
      <c r="B87" s="127" t="s">
        <v>82</v>
      </c>
      <c r="C87" s="127"/>
      <c r="D87" s="127"/>
      <c r="E87" s="127"/>
      <c r="F87" s="127"/>
      <c r="G87" s="127"/>
      <c r="H87" s="127"/>
      <c r="I87" s="127"/>
      <c r="J87" s="127"/>
      <c r="K87" s="127"/>
      <c r="L87" s="59"/>
    </row>
    <row r="88" spans="1:12" ht="17.25" customHeight="1">
      <c r="A88" s="68"/>
      <c r="B88" s="73" t="s">
        <v>1</v>
      </c>
      <c r="C88" s="115">
        <f>C90</f>
        <v>916.5</v>
      </c>
      <c r="D88" s="73" t="s">
        <v>83</v>
      </c>
      <c r="E88" s="60"/>
      <c r="F88" s="78" t="s">
        <v>91</v>
      </c>
      <c r="G88" s="126">
        <v>2206.6</v>
      </c>
      <c r="H88" s="126"/>
      <c r="I88" s="126"/>
      <c r="J88" s="58" t="s">
        <v>79</v>
      </c>
      <c r="K88" s="69" t="s">
        <v>3</v>
      </c>
      <c r="L88" s="59">
        <f>C88*G88%</f>
        <v>20223.488999999998</v>
      </c>
    </row>
    <row r="89" spans="1:12" ht="20.25" customHeight="1">
      <c r="A89" s="68">
        <v>14</v>
      </c>
      <c r="B89" s="126" t="s">
        <v>85</v>
      </c>
      <c r="C89" s="126"/>
      <c r="D89" s="126"/>
      <c r="E89" s="126"/>
      <c r="F89" s="126"/>
      <c r="G89" s="126"/>
      <c r="H89" s="126"/>
      <c r="I89" s="126"/>
      <c r="J89" s="126"/>
      <c r="K89" s="126"/>
      <c r="L89" s="59"/>
    </row>
    <row r="90" spans="1:12" ht="15.75">
      <c r="A90" s="68"/>
      <c r="B90" s="73" t="s">
        <v>1</v>
      </c>
      <c r="C90" s="115">
        <v>916.5</v>
      </c>
      <c r="D90" s="135" t="s">
        <v>91</v>
      </c>
      <c r="E90" s="135"/>
      <c r="F90" s="135"/>
      <c r="G90" s="20">
        <v>2197.52</v>
      </c>
      <c r="H90" s="20"/>
      <c r="I90" s="20"/>
      <c r="J90" s="58" t="s">
        <v>79</v>
      </c>
      <c r="K90" s="69" t="s">
        <v>3</v>
      </c>
      <c r="L90" s="59">
        <f t="shared" ref="L90" si="2">C90*G90%</f>
        <v>20140.270800000002</v>
      </c>
    </row>
    <row r="91" spans="1:12" ht="35.25" customHeight="1">
      <c r="A91" s="68">
        <v>15</v>
      </c>
      <c r="B91" s="121" t="s">
        <v>86</v>
      </c>
      <c r="C91" s="127"/>
      <c r="D91" s="127"/>
      <c r="E91" s="127"/>
      <c r="F91" s="127"/>
      <c r="G91" s="127"/>
      <c r="H91" s="127"/>
      <c r="I91" s="127"/>
      <c r="J91" s="127"/>
      <c r="K91" s="127"/>
      <c r="L91" s="59"/>
    </row>
    <row r="92" spans="1:12" ht="15.75">
      <c r="A92" s="68"/>
      <c r="B92" s="73" t="s">
        <v>1</v>
      </c>
      <c r="C92" s="115">
        <v>104</v>
      </c>
      <c r="D92" s="73"/>
      <c r="E92" s="60"/>
      <c r="F92" s="78" t="s">
        <v>91</v>
      </c>
      <c r="G92" s="126">
        <v>2116.41</v>
      </c>
      <c r="H92" s="126"/>
      <c r="I92" s="126"/>
      <c r="J92" s="58" t="s">
        <v>79</v>
      </c>
      <c r="K92" s="69" t="s">
        <v>3</v>
      </c>
      <c r="L92" s="59">
        <f>C92*G92%</f>
        <v>2201.0663999999997</v>
      </c>
    </row>
    <row r="93" spans="1:12" ht="21.75" customHeight="1">
      <c r="A93" s="68">
        <v>16</v>
      </c>
      <c r="B93" s="136" t="s">
        <v>87</v>
      </c>
      <c r="C93" s="136"/>
      <c r="D93" s="136"/>
      <c r="E93" s="136"/>
      <c r="F93" s="136"/>
      <c r="G93" s="136"/>
      <c r="H93" s="136"/>
      <c r="I93" s="136"/>
      <c r="J93" s="136"/>
      <c r="K93" s="58"/>
      <c r="L93" s="58"/>
    </row>
    <row r="94" spans="1:12" ht="15.75">
      <c r="A94" s="68"/>
      <c r="B94" s="73" t="s">
        <v>1</v>
      </c>
      <c r="C94" s="115">
        <v>916.5</v>
      </c>
      <c r="D94" s="73" t="s">
        <v>83</v>
      </c>
      <c r="E94" s="60"/>
      <c r="F94" s="78" t="s">
        <v>91</v>
      </c>
      <c r="G94" s="126">
        <v>425.84</v>
      </c>
      <c r="H94" s="126"/>
      <c r="I94" s="126"/>
      <c r="J94" s="58" t="s">
        <v>79</v>
      </c>
      <c r="K94" s="69" t="s">
        <v>3</v>
      </c>
      <c r="L94" s="59">
        <f>C94*G94%</f>
        <v>3902.8236000000002</v>
      </c>
    </row>
    <row r="95" spans="1:12" ht="18" customHeight="1">
      <c r="A95" s="68">
        <v>17</v>
      </c>
      <c r="B95" s="127" t="s">
        <v>88</v>
      </c>
      <c r="C95" s="127"/>
      <c r="D95" s="127"/>
      <c r="E95" s="127"/>
      <c r="F95" s="127"/>
      <c r="G95" s="127"/>
      <c r="H95" s="127"/>
      <c r="I95" s="127"/>
      <c r="J95" s="127"/>
      <c r="K95" s="58"/>
      <c r="L95" s="59"/>
    </row>
    <row r="96" spans="1:12" ht="15.75">
      <c r="A96" s="68"/>
      <c r="B96" s="73" t="s">
        <v>1</v>
      </c>
      <c r="C96" s="115">
        <v>916.5</v>
      </c>
      <c r="D96" s="73" t="s">
        <v>83</v>
      </c>
      <c r="E96" s="60"/>
      <c r="F96" s="78" t="s">
        <v>91</v>
      </c>
      <c r="G96" s="126">
        <v>859.9</v>
      </c>
      <c r="H96" s="126"/>
      <c r="I96" s="126"/>
      <c r="J96" s="58" t="s">
        <v>79</v>
      </c>
      <c r="K96" s="69" t="s">
        <v>3</v>
      </c>
      <c r="L96" s="59">
        <f t="shared" ref="L96" si="3">C96*G96%</f>
        <v>7880.9835000000003</v>
      </c>
    </row>
    <row r="97" spans="1:12" ht="53.25" customHeight="1">
      <c r="A97" s="68">
        <v>18</v>
      </c>
      <c r="B97" s="121" t="s">
        <v>89</v>
      </c>
      <c r="C97" s="127"/>
      <c r="D97" s="127"/>
      <c r="E97" s="127"/>
      <c r="F97" s="127"/>
      <c r="G97" s="127"/>
      <c r="H97" s="127"/>
      <c r="I97" s="127"/>
      <c r="J97" s="127"/>
      <c r="K97" s="127"/>
      <c r="L97" s="58"/>
    </row>
    <row r="98" spans="1:12" ht="15.75">
      <c r="A98" s="58"/>
      <c r="B98" s="73" t="s">
        <v>1</v>
      </c>
      <c r="C98" s="60">
        <v>24</v>
      </c>
      <c r="D98" s="73" t="s">
        <v>83</v>
      </c>
      <c r="E98" s="60"/>
      <c r="F98" s="78" t="s">
        <v>91</v>
      </c>
      <c r="G98" s="126">
        <v>180.5</v>
      </c>
      <c r="H98" s="126"/>
      <c r="I98" s="126"/>
      <c r="J98" s="58" t="s">
        <v>79</v>
      </c>
      <c r="K98" s="69" t="s">
        <v>3</v>
      </c>
      <c r="L98" s="59">
        <f>C98*G98</f>
        <v>4332</v>
      </c>
    </row>
    <row r="99" spans="1:12" ht="20.25" customHeight="1">
      <c r="A99" s="58"/>
      <c r="B99" s="120" t="s">
        <v>90</v>
      </c>
      <c r="C99" s="120"/>
      <c r="D99" s="120"/>
      <c r="E99" s="120"/>
      <c r="F99" s="120"/>
      <c r="G99" s="120"/>
      <c r="H99" s="120"/>
      <c r="I99" s="120"/>
      <c r="J99" s="120"/>
      <c r="K99" s="4"/>
      <c r="L99" s="38"/>
    </row>
    <row r="100" spans="1:12" ht="21" customHeight="1">
      <c r="A100" s="58"/>
      <c r="B100" s="73" t="s">
        <v>1</v>
      </c>
      <c r="C100" s="115">
        <v>195</v>
      </c>
      <c r="D100" s="73" t="s">
        <v>83</v>
      </c>
      <c r="E100" s="60"/>
      <c r="F100" s="78" t="s">
        <v>91</v>
      </c>
      <c r="G100" s="126">
        <v>1758</v>
      </c>
      <c r="H100" s="126"/>
      <c r="I100" s="126"/>
      <c r="J100" s="58" t="s">
        <v>79</v>
      </c>
      <c r="K100" s="80" t="s">
        <v>3</v>
      </c>
      <c r="L100" s="81">
        <f>C100*G100%</f>
        <v>3428.0999999999995</v>
      </c>
    </row>
    <row r="101" spans="1:12" ht="21.75" customHeight="1">
      <c r="A101" s="58"/>
      <c r="B101" s="58"/>
      <c r="C101" s="58"/>
      <c r="D101" s="58"/>
      <c r="E101" s="58"/>
      <c r="F101" s="58"/>
      <c r="G101" s="58"/>
      <c r="H101" s="58"/>
      <c r="I101" s="58"/>
      <c r="J101" s="58"/>
      <c r="K101" s="58"/>
      <c r="L101" s="59">
        <f>SUM(L64:L100)</f>
        <v>278081.94733799994</v>
      </c>
    </row>
    <row r="102" spans="1:12" ht="22.5" customHeight="1">
      <c r="A102" s="6"/>
      <c r="B102" s="137" t="s">
        <v>93</v>
      </c>
      <c r="C102" s="137"/>
      <c r="D102" s="137"/>
      <c r="E102" s="137"/>
      <c r="F102" s="137"/>
      <c r="G102" s="6"/>
      <c r="H102" s="6"/>
      <c r="I102" s="6"/>
      <c r="J102" s="6"/>
      <c r="K102" s="6"/>
      <c r="L102" s="6"/>
    </row>
    <row r="103" spans="1:12" ht="46.5" customHeight="1">
      <c r="A103" s="32">
        <v>1</v>
      </c>
      <c r="B103" s="119" t="s">
        <v>105</v>
      </c>
      <c r="C103" s="119"/>
      <c r="D103" s="119"/>
      <c r="E103" s="119"/>
      <c r="F103" s="119"/>
      <c r="G103" s="119"/>
      <c r="H103" s="119"/>
      <c r="I103" s="119"/>
      <c r="J103" s="119"/>
      <c r="K103" s="119"/>
      <c r="L103" s="6"/>
    </row>
    <row r="104" spans="1:12" ht="15.75">
      <c r="A104" s="32"/>
      <c r="B104" s="54"/>
      <c r="C104" s="54"/>
      <c r="D104" s="5" t="s">
        <v>1</v>
      </c>
      <c r="E104" s="17">
        <v>772</v>
      </c>
      <c r="F104" s="6" t="s">
        <v>94</v>
      </c>
      <c r="G104" s="32" t="s">
        <v>3</v>
      </c>
      <c r="H104" s="25">
        <v>3176.25</v>
      </c>
      <c r="I104" s="25"/>
      <c r="J104" s="6" t="s">
        <v>9</v>
      </c>
      <c r="K104" s="4" t="s">
        <v>3</v>
      </c>
      <c r="L104" s="38">
        <f>E104*H104/1000</f>
        <v>2452.0650000000001</v>
      </c>
    </row>
    <row r="105" spans="1:12" ht="17.25" customHeight="1">
      <c r="A105" s="32">
        <v>2</v>
      </c>
      <c r="B105" s="119" t="s">
        <v>95</v>
      </c>
      <c r="C105" s="119"/>
      <c r="D105" s="119"/>
      <c r="E105" s="119"/>
      <c r="F105" s="119"/>
      <c r="G105" s="119"/>
      <c r="H105" s="119"/>
      <c r="I105" s="119"/>
      <c r="J105" s="119"/>
      <c r="K105" s="119"/>
      <c r="L105" s="6"/>
    </row>
    <row r="106" spans="1:12" ht="15.75">
      <c r="A106" s="32"/>
      <c r="B106" s="6"/>
      <c r="C106" s="6"/>
      <c r="D106" s="5" t="s">
        <v>1</v>
      </c>
      <c r="E106" s="17">
        <v>193</v>
      </c>
      <c r="F106" s="6" t="s">
        <v>94</v>
      </c>
      <c r="G106" s="3" t="s">
        <v>3</v>
      </c>
      <c r="H106" s="20">
        <v>9416.2800000000007</v>
      </c>
      <c r="I106" s="20"/>
      <c r="J106" s="6" t="s">
        <v>9</v>
      </c>
      <c r="K106" s="4" t="s">
        <v>3</v>
      </c>
      <c r="L106" s="38">
        <f>E106*H106%</f>
        <v>18173.420399999999</v>
      </c>
    </row>
    <row r="107" spans="1:12" ht="21.75" customHeight="1">
      <c r="A107" s="32">
        <v>3</v>
      </c>
      <c r="B107" s="119" t="s">
        <v>96</v>
      </c>
      <c r="C107" s="119"/>
      <c r="D107" s="119"/>
      <c r="E107" s="119"/>
      <c r="F107" s="119"/>
      <c r="G107" s="119"/>
      <c r="H107" s="119"/>
      <c r="I107" s="119"/>
      <c r="J107" s="119"/>
      <c r="K107" s="119"/>
      <c r="L107" s="6"/>
    </row>
    <row r="108" spans="1:12" ht="15.75">
      <c r="A108" s="32"/>
      <c r="B108" s="6"/>
      <c r="C108" s="6"/>
      <c r="D108" s="5" t="s">
        <v>1</v>
      </c>
      <c r="E108" s="17">
        <v>414</v>
      </c>
      <c r="F108" s="6" t="s">
        <v>94</v>
      </c>
      <c r="G108" s="3" t="s">
        <v>3</v>
      </c>
      <c r="H108" s="20">
        <v>17723</v>
      </c>
      <c r="I108" s="20"/>
      <c r="J108" s="6" t="s">
        <v>9</v>
      </c>
      <c r="K108" s="4" t="s">
        <v>3</v>
      </c>
      <c r="L108" s="38">
        <f>E108*H108%</f>
        <v>73373.22</v>
      </c>
    </row>
    <row r="109" spans="1:12" ht="27.75" customHeight="1">
      <c r="A109" s="32">
        <v>4</v>
      </c>
      <c r="B109" s="119" t="s">
        <v>97</v>
      </c>
      <c r="C109" s="119"/>
      <c r="D109" s="119"/>
      <c r="E109" s="119"/>
      <c r="F109" s="119"/>
      <c r="G109" s="119"/>
      <c r="H109" s="119"/>
      <c r="I109" s="119"/>
      <c r="J109" s="119"/>
      <c r="K109" s="119"/>
      <c r="L109" s="6"/>
    </row>
    <row r="110" spans="1:12" ht="15.75">
      <c r="A110" s="32"/>
      <c r="B110" s="6"/>
      <c r="C110" s="6"/>
      <c r="D110" s="5" t="s">
        <v>1</v>
      </c>
      <c r="E110" s="17">
        <v>632.5</v>
      </c>
      <c r="F110" s="6" t="s">
        <v>94</v>
      </c>
      <c r="G110" s="3" t="s">
        <v>3</v>
      </c>
      <c r="H110" s="20">
        <v>25321</v>
      </c>
      <c r="I110" s="20"/>
      <c r="J110" s="6" t="s">
        <v>9</v>
      </c>
      <c r="K110" s="4" t="s">
        <v>3</v>
      </c>
      <c r="L110" s="38">
        <f>E110*H110%</f>
        <v>160155.32500000001</v>
      </c>
    </row>
    <row r="111" spans="1:12" ht="30.75" customHeight="1">
      <c r="A111" s="32">
        <v>5</v>
      </c>
      <c r="B111" s="119" t="s">
        <v>72</v>
      </c>
      <c r="C111" s="119"/>
      <c r="D111" s="119"/>
      <c r="E111" s="119"/>
      <c r="F111" s="119"/>
      <c r="G111" s="119"/>
      <c r="H111" s="119"/>
      <c r="I111" s="119"/>
      <c r="J111" s="119"/>
      <c r="K111" s="119"/>
      <c r="L111" s="6"/>
    </row>
    <row r="112" spans="1:12" ht="15.75">
      <c r="A112" s="32"/>
      <c r="B112" s="6"/>
      <c r="C112" s="6"/>
      <c r="D112" s="5" t="s">
        <v>1</v>
      </c>
      <c r="E112" s="17">
        <v>230</v>
      </c>
      <c r="F112" s="6" t="s">
        <v>94</v>
      </c>
      <c r="G112" s="3" t="s">
        <v>3</v>
      </c>
      <c r="H112" s="20">
        <v>4982.18</v>
      </c>
      <c r="I112" s="20"/>
      <c r="J112" s="6" t="s">
        <v>9</v>
      </c>
      <c r="K112" s="4" t="s">
        <v>3</v>
      </c>
      <c r="L112" s="38">
        <f>E112*H112%</f>
        <v>11459.014000000001</v>
      </c>
    </row>
    <row r="113" spans="1:12" ht="30.75" customHeight="1">
      <c r="A113" s="32">
        <v>6</v>
      </c>
      <c r="B113" s="119" t="s">
        <v>98</v>
      </c>
      <c r="C113" s="125"/>
      <c r="D113" s="125"/>
      <c r="E113" s="125"/>
      <c r="F113" s="125"/>
      <c r="G113" s="125"/>
      <c r="H113" s="125"/>
      <c r="I113" s="125"/>
      <c r="J113" s="125"/>
      <c r="K113" s="125"/>
      <c r="L113" s="6"/>
    </row>
    <row r="114" spans="1:12" ht="15.75">
      <c r="A114" s="32"/>
      <c r="B114" s="6"/>
      <c r="C114" s="6"/>
      <c r="D114" s="5" t="s">
        <v>1</v>
      </c>
      <c r="E114" s="17">
        <v>311.05</v>
      </c>
      <c r="F114" s="6" t="s">
        <v>94</v>
      </c>
      <c r="G114" s="4" t="s">
        <v>3</v>
      </c>
      <c r="H114" s="79">
        <v>12346.65</v>
      </c>
      <c r="I114" s="20"/>
      <c r="J114" s="6" t="s">
        <v>9</v>
      </c>
      <c r="K114" s="4" t="s">
        <v>3</v>
      </c>
      <c r="L114" s="38">
        <f>E114*H114%</f>
        <v>38404.254825000004</v>
      </c>
    </row>
    <row r="115" spans="1:12" ht="98.25" customHeight="1">
      <c r="A115" s="32">
        <v>7</v>
      </c>
      <c r="B115" s="119" t="s">
        <v>17</v>
      </c>
      <c r="C115" s="119"/>
      <c r="D115" s="119"/>
      <c r="E115" s="119"/>
      <c r="F115" s="119"/>
      <c r="G115" s="119"/>
      <c r="H115" s="119"/>
      <c r="I115" s="119"/>
      <c r="J115" s="119"/>
      <c r="K115" s="119"/>
      <c r="L115" s="38"/>
    </row>
    <row r="116" spans="1:12" ht="15.75">
      <c r="A116" s="32"/>
      <c r="B116" s="6"/>
      <c r="C116" s="5"/>
      <c r="D116" s="5" t="s">
        <v>1</v>
      </c>
      <c r="E116" s="17">
        <v>51.5</v>
      </c>
      <c r="F116" s="6" t="s">
        <v>94</v>
      </c>
      <c r="G116" s="3" t="s">
        <v>3</v>
      </c>
      <c r="H116" s="7">
        <v>337</v>
      </c>
      <c r="I116" s="20"/>
      <c r="J116" s="6" t="s">
        <v>9</v>
      </c>
      <c r="K116" s="4" t="s">
        <v>3</v>
      </c>
      <c r="L116" s="38">
        <f>E116*H116</f>
        <v>17355.5</v>
      </c>
    </row>
    <row r="117" spans="1:12" ht="48.75" customHeight="1">
      <c r="A117" s="32">
        <v>8</v>
      </c>
      <c r="B117" s="119" t="s">
        <v>8</v>
      </c>
      <c r="C117" s="119"/>
      <c r="D117" s="119"/>
      <c r="E117" s="119"/>
      <c r="F117" s="119"/>
      <c r="G117" s="119"/>
      <c r="H117" s="119"/>
      <c r="I117" s="119"/>
      <c r="J117" s="119"/>
      <c r="K117" s="119"/>
      <c r="L117" s="38"/>
    </row>
    <row r="118" spans="1:12" ht="18.75" customHeight="1">
      <c r="A118" s="32"/>
      <c r="B118" s="6"/>
      <c r="C118" s="6" t="s">
        <v>1</v>
      </c>
      <c r="D118" s="6"/>
      <c r="E118" s="5">
        <v>2.06</v>
      </c>
      <c r="F118" s="4" t="s">
        <v>3</v>
      </c>
      <c r="G118" s="8">
        <v>5001.7</v>
      </c>
      <c r="H118" s="6" t="s">
        <v>40</v>
      </c>
      <c r="I118" s="4"/>
      <c r="J118" s="40"/>
      <c r="K118" s="40" t="s">
        <v>3</v>
      </c>
      <c r="L118" s="38">
        <f>E118*G118</f>
        <v>10303.502</v>
      </c>
    </row>
    <row r="119" spans="1:12" ht="27" customHeight="1">
      <c r="A119" s="32">
        <v>9</v>
      </c>
      <c r="B119" s="125" t="s">
        <v>82</v>
      </c>
      <c r="C119" s="125"/>
      <c r="D119" s="125"/>
      <c r="E119" s="125"/>
      <c r="F119" s="125"/>
      <c r="G119" s="125"/>
      <c r="H119" s="125"/>
      <c r="I119" s="125"/>
      <c r="J119" s="125"/>
      <c r="K119" s="125"/>
      <c r="L119" s="6"/>
    </row>
    <row r="120" spans="1:12" ht="15.75">
      <c r="A120" s="6"/>
      <c r="B120" s="6"/>
      <c r="C120" s="6"/>
      <c r="D120" s="74" t="s">
        <v>1</v>
      </c>
      <c r="E120" s="17">
        <v>1014.8</v>
      </c>
      <c r="F120" s="30" t="s">
        <v>83</v>
      </c>
      <c r="G120" s="3" t="s">
        <v>84</v>
      </c>
      <c r="H120" s="20">
        <v>2206.6</v>
      </c>
      <c r="I120" s="20"/>
      <c r="J120" s="6" t="s">
        <v>79</v>
      </c>
      <c r="K120" s="4" t="s">
        <v>3</v>
      </c>
      <c r="L120" s="38">
        <v>22392</v>
      </c>
    </row>
    <row r="121" spans="1:12" ht="20.25" customHeight="1">
      <c r="A121" s="32">
        <v>10</v>
      </c>
      <c r="B121" s="125" t="s">
        <v>99</v>
      </c>
      <c r="C121" s="125"/>
      <c r="D121" s="125"/>
      <c r="E121" s="125"/>
      <c r="F121" s="125"/>
      <c r="G121" s="125"/>
      <c r="H121" s="125"/>
      <c r="I121" s="125"/>
      <c r="J121" s="125"/>
      <c r="K121" s="125"/>
      <c r="L121" s="38"/>
    </row>
    <row r="122" spans="1:12" ht="15.75">
      <c r="A122" s="6"/>
      <c r="B122" s="6"/>
      <c r="C122" s="6"/>
      <c r="D122" s="74" t="s">
        <v>1</v>
      </c>
      <c r="E122" s="17">
        <f>E120</f>
        <v>1014.8</v>
      </c>
      <c r="F122" s="30" t="s">
        <v>83</v>
      </c>
      <c r="G122" s="3" t="s">
        <v>84</v>
      </c>
      <c r="H122" s="20">
        <v>2197.52</v>
      </c>
      <c r="I122" s="20"/>
      <c r="J122" s="6" t="s">
        <v>79</v>
      </c>
      <c r="K122" s="4" t="s">
        <v>3</v>
      </c>
      <c r="L122" s="38">
        <f>E122*H122%</f>
        <v>22300.432959999998</v>
      </c>
    </row>
    <row r="123" spans="1:12" ht="22.5" customHeight="1">
      <c r="A123" s="32">
        <v>11</v>
      </c>
      <c r="B123" s="120" t="s">
        <v>100</v>
      </c>
      <c r="C123" s="120"/>
      <c r="D123" s="120"/>
      <c r="E123" s="120"/>
      <c r="F123" s="120"/>
      <c r="G123" s="120"/>
      <c r="H123" s="120"/>
      <c r="I123" s="120"/>
      <c r="J123" s="120"/>
      <c r="K123" s="4"/>
      <c r="L123" s="38"/>
    </row>
    <row r="124" spans="1:12" ht="15.75">
      <c r="A124" s="6"/>
      <c r="B124" s="6"/>
      <c r="C124" s="6"/>
      <c r="D124" s="74" t="s">
        <v>1</v>
      </c>
      <c r="E124" s="17">
        <v>506</v>
      </c>
      <c r="F124" s="30" t="s">
        <v>83</v>
      </c>
      <c r="G124" s="32" t="s">
        <v>84</v>
      </c>
      <c r="H124" s="20">
        <v>1758.08</v>
      </c>
      <c r="I124" s="20"/>
      <c r="J124" s="6" t="s">
        <v>79</v>
      </c>
      <c r="K124" s="4" t="s">
        <v>3</v>
      </c>
      <c r="L124" s="38">
        <f>E124*H124%</f>
        <v>8895.8847999999998</v>
      </c>
    </row>
    <row r="125" spans="1:12">
      <c r="A125" s="32">
        <v>12</v>
      </c>
      <c r="B125" s="120" t="s">
        <v>101</v>
      </c>
      <c r="C125" s="120"/>
      <c r="D125" s="120"/>
      <c r="E125" s="120"/>
      <c r="F125" s="120"/>
      <c r="G125" s="120"/>
      <c r="H125" s="120"/>
      <c r="I125" s="120"/>
      <c r="J125" s="120"/>
      <c r="K125" s="4"/>
      <c r="L125" s="38"/>
    </row>
    <row r="126" spans="1:12" ht="15.75">
      <c r="A126" s="32"/>
      <c r="B126" s="7"/>
      <c r="C126" s="6"/>
      <c r="D126" s="74" t="s">
        <v>1</v>
      </c>
      <c r="E126" s="17">
        <v>640</v>
      </c>
      <c r="F126" s="30" t="s">
        <v>83</v>
      </c>
      <c r="G126" s="32" t="s">
        <v>84</v>
      </c>
      <c r="H126" s="117">
        <v>1213.58</v>
      </c>
      <c r="I126" s="117"/>
      <c r="J126" s="6" t="s">
        <v>79</v>
      </c>
      <c r="K126" s="4" t="s">
        <v>3</v>
      </c>
      <c r="L126" s="38">
        <f>E126*H126%</f>
        <v>7766.9120000000003</v>
      </c>
    </row>
    <row r="127" spans="1:12" ht="33" customHeight="1">
      <c r="A127" s="32">
        <v>13</v>
      </c>
      <c r="B127" s="119" t="s">
        <v>102</v>
      </c>
      <c r="C127" s="125"/>
      <c r="D127" s="125"/>
      <c r="E127" s="125"/>
      <c r="F127" s="125"/>
      <c r="G127" s="125"/>
      <c r="H127" s="125"/>
      <c r="I127" s="125"/>
      <c r="J127" s="125"/>
      <c r="K127" s="125"/>
      <c r="L127" s="38"/>
    </row>
    <row r="128" spans="1:12" ht="15.75">
      <c r="A128" s="32"/>
      <c r="B128" s="6"/>
      <c r="C128" s="6"/>
      <c r="D128" s="74" t="s">
        <v>1</v>
      </c>
      <c r="E128" s="17">
        <v>60</v>
      </c>
      <c r="F128" s="30" t="s">
        <v>83</v>
      </c>
      <c r="G128" s="3" t="s">
        <v>84</v>
      </c>
      <c r="H128" s="20">
        <v>726.72</v>
      </c>
      <c r="I128" s="20"/>
      <c r="J128" s="6" t="s">
        <v>103</v>
      </c>
      <c r="K128" s="4" t="s">
        <v>3</v>
      </c>
      <c r="L128" s="38">
        <f>E128*H128</f>
        <v>43603.200000000004</v>
      </c>
    </row>
    <row r="129" spans="1:12" ht="36" customHeight="1">
      <c r="A129" s="32">
        <v>14</v>
      </c>
      <c r="B129" s="119" t="s">
        <v>86</v>
      </c>
      <c r="C129" s="125"/>
      <c r="D129" s="125"/>
      <c r="E129" s="125"/>
      <c r="F129" s="125"/>
      <c r="G129" s="125"/>
      <c r="H129" s="125"/>
      <c r="I129" s="125"/>
      <c r="J129" s="125"/>
      <c r="K129" s="125"/>
      <c r="L129" s="6"/>
    </row>
    <row r="130" spans="1:12" ht="18.75" customHeight="1">
      <c r="A130" s="32"/>
      <c r="B130" s="6"/>
      <c r="C130" s="6"/>
      <c r="D130" s="74" t="s">
        <v>1</v>
      </c>
      <c r="E130" s="5">
        <v>120</v>
      </c>
      <c r="F130" s="30" t="s">
        <v>83</v>
      </c>
      <c r="G130" s="3" t="s">
        <v>84</v>
      </c>
      <c r="H130" s="20">
        <v>2116.41</v>
      </c>
      <c r="I130" s="20"/>
      <c r="J130" s="6" t="s">
        <v>79</v>
      </c>
      <c r="K130" s="4" t="s">
        <v>3</v>
      </c>
      <c r="L130" s="38">
        <f>E130*H130%</f>
        <v>2539.6919999999996</v>
      </c>
    </row>
    <row r="131" spans="1:12" ht="18.75" customHeight="1">
      <c r="A131" s="32">
        <v>15</v>
      </c>
      <c r="B131" s="120" t="s">
        <v>104</v>
      </c>
      <c r="C131" s="120"/>
      <c r="D131" s="120"/>
      <c r="E131" s="120"/>
      <c r="F131" s="120"/>
      <c r="G131" s="120"/>
      <c r="H131" s="120"/>
      <c r="I131" s="120"/>
      <c r="J131" s="120"/>
      <c r="K131" s="6"/>
      <c r="L131" s="6"/>
    </row>
    <row r="132" spans="1:12" ht="15.75">
      <c r="A132" s="6"/>
      <c r="B132" s="6"/>
      <c r="C132" s="6"/>
      <c r="D132" s="74" t="s">
        <v>1</v>
      </c>
      <c r="E132" s="17">
        <f>E122</f>
        <v>1014.8</v>
      </c>
      <c r="F132" s="30" t="s">
        <v>83</v>
      </c>
      <c r="G132" s="3" t="s">
        <v>84</v>
      </c>
      <c r="H132" s="20">
        <v>416.63</v>
      </c>
      <c r="I132" s="20"/>
      <c r="J132" s="6" t="s">
        <v>79</v>
      </c>
      <c r="K132" s="4" t="s">
        <v>3</v>
      </c>
      <c r="L132" s="38">
        <f>E132*H132%</f>
        <v>4227.9612399999996</v>
      </c>
    </row>
    <row r="133" spans="1:12" ht="16.5" customHeight="1">
      <c r="A133" s="32">
        <v>16</v>
      </c>
      <c r="B133" s="125" t="s">
        <v>88</v>
      </c>
      <c r="C133" s="125"/>
      <c r="D133" s="125"/>
      <c r="E133" s="125"/>
      <c r="F133" s="125"/>
      <c r="G133" s="125"/>
      <c r="H133" s="125"/>
      <c r="I133" s="125"/>
      <c r="J133" s="125"/>
      <c r="K133" s="6"/>
      <c r="L133" s="6"/>
    </row>
    <row r="134" spans="1:12" ht="15.75">
      <c r="A134" s="6"/>
      <c r="B134" s="6"/>
      <c r="C134" s="6"/>
      <c r="D134" s="74" t="s">
        <v>1</v>
      </c>
      <c r="E134" s="17">
        <v>1654.8</v>
      </c>
      <c r="F134" s="30" t="s">
        <v>83</v>
      </c>
      <c r="G134" s="3" t="s">
        <v>84</v>
      </c>
      <c r="H134" s="20">
        <v>859.9</v>
      </c>
      <c r="I134" s="20"/>
      <c r="J134" s="6" t="s">
        <v>79</v>
      </c>
      <c r="K134" s="4" t="s">
        <v>3</v>
      </c>
      <c r="L134" s="75">
        <v>14229</v>
      </c>
    </row>
    <row r="135" spans="1:12">
      <c r="A135" s="6"/>
      <c r="B135" s="6"/>
      <c r="C135" s="6"/>
      <c r="D135" s="6"/>
      <c r="E135" s="6"/>
      <c r="F135" s="6"/>
      <c r="G135" s="6"/>
      <c r="H135" s="6"/>
      <c r="I135" s="6"/>
      <c r="J135" s="6"/>
      <c r="K135" s="4" t="s">
        <v>3</v>
      </c>
      <c r="L135" s="38">
        <f>SUM(L104:L134)</f>
        <v>457631.38422499999</v>
      </c>
    </row>
    <row r="136" spans="1:12" ht="15.75">
      <c r="A136" s="6"/>
      <c r="B136" s="138" t="s">
        <v>106</v>
      </c>
      <c r="C136" s="138"/>
      <c r="D136" s="83" t="s">
        <v>107</v>
      </c>
      <c r="E136" s="83"/>
      <c r="F136" s="6"/>
      <c r="G136" s="6"/>
      <c r="H136" s="6"/>
      <c r="I136" s="6"/>
      <c r="J136" s="6"/>
      <c r="K136" s="6"/>
      <c r="L136" s="6"/>
    </row>
    <row r="137" spans="1:12" ht="46.5" customHeight="1">
      <c r="A137" s="1">
        <v>1</v>
      </c>
      <c r="B137" s="141" t="s">
        <v>108</v>
      </c>
      <c r="C137" s="141"/>
      <c r="D137" s="141"/>
      <c r="E137" s="141"/>
      <c r="F137" s="141"/>
      <c r="G137" s="141"/>
      <c r="H137" s="141"/>
      <c r="I137" s="141"/>
      <c r="J137" s="141"/>
      <c r="K137" s="6"/>
      <c r="L137" s="6"/>
    </row>
    <row r="138" spans="1:12">
      <c r="A138" s="6"/>
      <c r="B138" s="4"/>
      <c r="C138" s="89" t="s">
        <v>1</v>
      </c>
      <c r="D138" s="84"/>
      <c r="E138" s="85">
        <v>8130</v>
      </c>
      <c r="F138" s="86" t="s">
        <v>36</v>
      </c>
      <c r="G138" s="87">
        <v>3176.25</v>
      </c>
      <c r="H138" s="84" t="s">
        <v>2</v>
      </c>
      <c r="I138" s="84" t="s">
        <v>111</v>
      </c>
      <c r="J138" s="88"/>
      <c r="K138" s="88" t="s">
        <v>3</v>
      </c>
      <c r="L138" s="38">
        <f>E138*G138/1000</f>
        <v>25822.912499999999</v>
      </c>
    </row>
    <row r="139" spans="1:12" ht="45" customHeight="1">
      <c r="A139" s="1">
        <v>2</v>
      </c>
      <c r="B139" s="119" t="s">
        <v>7</v>
      </c>
      <c r="C139" s="119"/>
      <c r="D139" s="119"/>
      <c r="E139" s="119"/>
      <c r="F139" s="119"/>
      <c r="G139" s="119"/>
      <c r="H139" s="119"/>
      <c r="I139" s="119"/>
      <c r="J139" s="119"/>
      <c r="K139" s="11"/>
      <c r="L139" s="6"/>
    </row>
    <row r="140" spans="1:12">
      <c r="A140" s="6"/>
      <c r="B140" s="4"/>
      <c r="C140" s="89" t="s">
        <v>1</v>
      </c>
      <c r="D140" s="84"/>
      <c r="E140" s="85">
        <v>1657.5</v>
      </c>
      <c r="F140" s="86" t="s">
        <v>36</v>
      </c>
      <c r="G140" s="90">
        <v>11288.75</v>
      </c>
      <c r="H140" s="84" t="s">
        <v>4</v>
      </c>
      <c r="I140" s="84" t="s">
        <v>112</v>
      </c>
      <c r="J140" s="88"/>
      <c r="K140" s="88" t="s">
        <v>3</v>
      </c>
      <c r="L140" s="6">
        <f>E140*G140%</f>
        <v>187111.03125</v>
      </c>
    </row>
    <row r="141" spans="1:12">
      <c r="A141" s="6"/>
      <c r="B141" s="120" t="s">
        <v>113</v>
      </c>
      <c r="C141" s="120"/>
      <c r="D141" s="89" t="s">
        <v>1</v>
      </c>
      <c r="E141" s="5">
        <v>95.83</v>
      </c>
      <c r="F141" s="14" t="s">
        <v>36</v>
      </c>
      <c r="G141" s="19">
        <v>14429.25</v>
      </c>
      <c r="H141" s="6" t="s">
        <v>114</v>
      </c>
      <c r="I141" s="4"/>
      <c r="J141" s="4"/>
      <c r="K141" s="88" t="s">
        <v>3</v>
      </c>
      <c r="L141" s="38">
        <f>E141*G141%</f>
        <v>13827.550275</v>
      </c>
    </row>
    <row r="142" spans="1:12" ht="19.5" customHeight="1">
      <c r="A142" s="1">
        <v>3</v>
      </c>
      <c r="B142" s="128" t="s">
        <v>115</v>
      </c>
      <c r="C142" s="128"/>
      <c r="D142" s="128"/>
      <c r="E142" s="128"/>
      <c r="F142" s="128"/>
      <c r="G142" s="128"/>
      <c r="H142" s="128"/>
      <c r="I142" s="128"/>
      <c r="J142" s="128"/>
      <c r="K142" s="17"/>
      <c r="L142" s="38"/>
    </row>
    <row r="143" spans="1:12">
      <c r="A143" s="6"/>
      <c r="B143" s="4"/>
      <c r="C143" s="4" t="s">
        <v>1</v>
      </c>
      <c r="D143" s="6"/>
      <c r="E143" s="44">
        <v>4500</v>
      </c>
      <c r="F143" s="14" t="s">
        <v>36</v>
      </c>
      <c r="G143" s="6">
        <v>11948.36</v>
      </c>
      <c r="H143" s="6" t="s">
        <v>4</v>
      </c>
      <c r="I143" s="6" t="s">
        <v>112</v>
      </c>
      <c r="J143" s="4"/>
      <c r="K143" s="88" t="s">
        <v>3</v>
      </c>
      <c r="L143" s="38">
        <f t="shared" ref="L143" si="4">E143*G143%</f>
        <v>537676.20000000007</v>
      </c>
    </row>
    <row r="144" spans="1:12" ht="69.75" customHeight="1">
      <c r="A144" s="1">
        <v>4</v>
      </c>
      <c r="B144" s="119" t="s">
        <v>116</v>
      </c>
      <c r="C144" s="119"/>
      <c r="D144" s="119"/>
      <c r="E144" s="119"/>
      <c r="F144" s="119"/>
      <c r="G144" s="119"/>
      <c r="H144" s="119"/>
      <c r="I144" s="119"/>
      <c r="J144" s="119"/>
      <c r="K144" s="6"/>
      <c r="L144" s="6"/>
    </row>
    <row r="145" spans="1:12" ht="16.5" customHeight="1">
      <c r="A145" s="6"/>
      <c r="B145" s="91" t="s">
        <v>109</v>
      </c>
      <c r="C145" s="5"/>
      <c r="D145" s="6"/>
      <c r="E145" s="92">
        <v>1500</v>
      </c>
      <c r="F145" s="82" t="s">
        <v>0</v>
      </c>
      <c r="G145" s="92">
        <v>94</v>
      </c>
      <c r="H145" s="6" t="s">
        <v>5</v>
      </c>
      <c r="I145" s="6" t="s">
        <v>117</v>
      </c>
      <c r="J145" s="4"/>
      <c r="K145" s="88" t="s">
        <v>3</v>
      </c>
      <c r="L145" s="6">
        <f>E145*G145</f>
        <v>141000</v>
      </c>
    </row>
    <row r="146" spans="1:12" ht="18" customHeight="1">
      <c r="A146" s="6"/>
      <c r="B146" s="91" t="s">
        <v>110</v>
      </c>
      <c r="C146" s="93"/>
      <c r="D146" s="6"/>
      <c r="E146" s="92">
        <v>1000</v>
      </c>
      <c r="F146" s="82" t="s">
        <v>0</v>
      </c>
      <c r="G146" s="92">
        <v>174</v>
      </c>
      <c r="H146" s="6" t="s">
        <v>5</v>
      </c>
      <c r="I146" s="6" t="s">
        <v>117</v>
      </c>
      <c r="J146" s="4"/>
      <c r="K146" s="88" t="s">
        <v>3</v>
      </c>
      <c r="L146" s="6">
        <f>E146*G146</f>
        <v>174000</v>
      </c>
    </row>
    <row r="147" spans="1:12" ht="26.25" customHeight="1">
      <c r="A147" s="1">
        <v>5</v>
      </c>
      <c r="B147" s="125" t="s">
        <v>118</v>
      </c>
      <c r="C147" s="125"/>
      <c r="D147" s="125"/>
      <c r="E147" s="125"/>
      <c r="F147" s="125"/>
      <c r="G147" s="125"/>
      <c r="H147" s="125"/>
      <c r="I147" s="125"/>
      <c r="J147" s="94"/>
      <c r="K147" s="6"/>
      <c r="L147" s="6"/>
    </row>
    <row r="148" spans="1:12" ht="18.75" customHeight="1">
      <c r="A148" s="6"/>
      <c r="B148" s="4"/>
      <c r="C148" s="4" t="s">
        <v>1</v>
      </c>
      <c r="D148" s="6"/>
      <c r="E148" s="44">
        <v>6750</v>
      </c>
      <c r="F148" s="14" t="s">
        <v>36</v>
      </c>
      <c r="G148" s="6">
        <v>2283.9299999999998</v>
      </c>
      <c r="H148" s="6" t="s">
        <v>4</v>
      </c>
      <c r="I148" s="6" t="s">
        <v>112</v>
      </c>
      <c r="J148" s="4"/>
      <c r="K148" s="88" t="s">
        <v>3</v>
      </c>
      <c r="L148" s="38">
        <f>E148*G148%</f>
        <v>154165.27499999999</v>
      </c>
    </row>
    <row r="149" spans="1:12" ht="99" customHeight="1">
      <c r="A149" s="6"/>
      <c r="B149" s="119" t="s">
        <v>17</v>
      </c>
      <c r="C149" s="119"/>
      <c r="D149" s="119"/>
      <c r="E149" s="119"/>
      <c r="F149" s="119"/>
      <c r="G149" s="119"/>
      <c r="H149" s="119"/>
      <c r="I149" s="119"/>
      <c r="J149" s="119"/>
      <c r="K149" s="119"/>
      <c r="L149" s="38"/>
    </row>
    <row r="150" spans="1:12">
      <c r="A150" s="6"/>
      <c r="B150" s="4"/>
      <c r="C150" s="6" t="s">
        <v>1</v>
      </c>
      <c r="D150" s="6"/>
      <c r="E150" s="5">
        <v>71.540000000000006</v>
      </c>
      <c r="F150" s="14" t="s">
        <v>36</v>
      </c>
      <c r="G150" s="2">
        <v>337</v>
      </c>
      <c r="H150" s="6" t="s">
        <v>119</v>
      </c>
      <c r="I150" s="4"/>
      <c r="J150" s="4"/>
      <c r="K150" s="88" t="s">
        <v>3</v>
      </c>
      <c r="L150" s="38">
        <f>E150*G150</f>
        <v>24108.980000000003</v>
      </c>
    </row>
    <row r="151" spans="1:12" ht="52.5" customHeight="1">
      <c r="A151" s="32">
        <v>6</v>
      </c>
      <c r="B151" s="119" t="s">
        <v>8</v>
      </c>
      <c r="C151" s="119"/>
      <c r="D151" s="119"/>
      <c r="E151" s="119"/>
      <c r="F151" s="119"/>
      <c r="G151" s="119"/>
      <c r="H151" s="119"/>
      <c r="I151" s="119"/>
      <c r="J151" s="1"/>
      <c r="K151" s="6"/>
      <c r="L151" s="38"/>
    </row>
    <row r="152" spans="1:12" ht="19.5" customHeight="1">
      <c r="A152" s="6"/>
      <c r="B152" s="6"/>
      <c r="C152" s="6" t="s">
        <v>1</v>
      </c>
      <c r="D152" s="6"/>
      <c r="E152" s="5">
        <v>2.87</v>
      </c>
      <c r="F152" s="14" t="s">
        <v>39</v>
      </c>
      <c r="G152" s="8">
        <v>5001.7</v>
      </c>
      <c r="H152" s="6" t="s">
        <v>40</v>
      </c>
      <c r="I152" s="4"/>
      <c r="J152" s="4"/>
      <c r="K152" s="95" t="s">
        <v>3</v>
      </c>
      <c r="L152" s="75">
        <f>E152*G152</f>
        <v>14354.879000000001</v>
      </c>
    </row>
    <row r="153" spans="1:12" ht="17.25" customHeight="1">
      <c r="A153" s="6"/>
      <c r="B153" s="6"/>
      <c r="C153" s="6"/>
      <c r="D153" s="6"/>
      <c r="E153" s="6"/>
      <c r="F153" s="6"/>
      <c r="G153" s="6"/>
      <c r="H153" s="6"/>
      <c r="I153" s="6"/>
      <c r="J153" s="4"/>
      <c r="K153" s="88" t="s">
        <v>3</v>
      </c>
      <c r="L153" s="38">
        <f>SUM(L138:L152)</f>
        <v>1272066.8280249999</v>
      </c>
    </row>
    <row r="154" spans="1:12" ht="21.75" customHeight="1">
      <c r="A154" s="140" t="s">
        <v>12</v>
      </c>
      <c r="B154" s="140"/>
      <c r="C154" s="140"/>
      <c r="D154" s="140"/>
      <c r="E154" s="140"/>
      <c r="F154" s="6"/>
      <c r="G154" s="6"/>
      <c r="H154" s="6"/>
      <c r="I154" s="6"/>
    </row>
    <row r="155" spans="1:12" ht="35.25" customHeight="1">
      <c r="A155" s="119" t="s">
        <v>120</v>
      </c>
      <c r="B155" s="119"/>
      <c r="C155" s="119"/>
      <c r="D155" s="119"/>
      <c r="E155" s="119"/>
      <c r="F155" s="119"/>
      <c r="G155" s="119"/>
      <c r="H155" s="119"/>
      <c r="I155" s="119"/>
    </row>
    <row r="156" spans="1:12" ht="18" customHeight="1">
      <c r="A156" s="1"/>
      <c r="B156" s="19">
        <v>600</v>
      </c>
      <c r="C156" s="2" t="s">
        <v>0</v>
      </c>
      <c r="D156" s="2">
        <v>12</v>
      </c>
      <c r="E156" s="2" t="s">
        <v>0</v>
      </c>
      <c r="F156" s="2">
        <v>2.75</v>
      </c>
      <c r="G156" s="2"/>
      <c r="H156" s="19">
        <f>B156*D156*F156</f>
        <v>19800</v>
      </c>
      <c r="I156" s="2"/>
    </row>
    <row r="157" spans="1:12" ht="17.25" customHeight="1">
      <c r="A157" s="6"/>
      <c r="B157" s="2"/>
      <c r="C157" s="2" t="s">
        <v>1</v>
      </c>
      <c r="D157" s="36">
        <v>19800</v>
      </c>
      <c r="E157" s="10" t="s">
        <v>11</v>
      </c>
      <c r="F157" s="116">
        <v>2117.5</v>
      </c>
      <c r="G157" s="10" t="s">
        <v>9</v>
      </c>
      <c r="H157" s="4" t="s">
        <v>3</v>
      </c>
      <c r="I157" s="38">
        <f>D157*F157/1000</f>
        <v>41926.5</v>
      </c>
      <c r="K157" s="88" t="s">
        <v>3</v>
      </c>
      <c r="L157" s="38">
        <f>D157*F157/1000</f>
        <v>41926.5</v>
      </c>
    </row>
    <row r="158" spans="1:12" ht="36.75" customHeight="1">
      <c r="A158" s="122" t="s">
        <v>13</v>
      </c>
      <c r="B158" s="134"/>
      <c r="C158" s="134"/>
      <c r="D158" s="134"/>
      <c r="E158" s="134"/>
      <c r="F158" s="134"/>
      <c r="G158" s="134"/>
      <c r="H158" s="6"/>
      <c r="I158" s="17"/>
      <c r="L158" s="38"/>
    </row>
    <row r="159" spans="1:12">
      <c r="A159" s="6"/>
      <c r="B159" s="2"/>
      <c r="C159" s="2" t="s">
        <v>1</v>
      </c>
      <c r="D159" s="96">
        <f>D157</f>
        <v>19800</v>
      </c>
      <c r="E159" s="10" t="s">
        <v>11</v>
      </c>
      <c r="F159" s="9">
        <v>263</v>
      </c>
      <c r="G159" s="10" t="s">
        <v>9</v>
      </c>
      <c r="H159" s="4" t="s">
        <v>3</v>
      </c>
      <c r="I159" s="38">
        <f>D159*F159/1000</f>
        <v>5207.3999999999996</v>
      </c>
      <c r="K159" s="88" t="s">
        <v>3</v>
      </c>
      <c r="L159" s="38">
        <f t="shared" ref="L159" si="5">D159*F159/1000</f>
        <v>5207.3999999999996</v>
      </c>
    </row>
    <row r="160" spans="1:12" ht="24" customHeight="1">
      <c r="A160" s="139" t="s">
        <v>6</v>
      </c>
      <c r="B160" s="139"/>
      <c r="C160" s="139"/>
      <c r="D160" s="139"/>
      <c r="E160" s="139"/>
      <c r="F160" s="139"/>
      <c r="G160" s="139"/>
      <c r="H160" s="139"/>
      <c r="I160" s="139"/>
      <c r="L160" s="38"/>
    </row>
    <row r="161" spans="1:12">
      <c r="A161" s="139"/>
      <c r="B161" s="139"/>
      <c r="C161" s="139"/>
      <c r="D161" s="139"/>
      <c r="E161" s="139"/>
      <c r="F161" s="139"/>
      <c r="G161" s="139"/>
      <c r="H161" s="139"/>
      <c r="I161" s="139"/>
      <c r="L161" s="38"/>
    </row>
    <row r="162" spans="1:12" ht="17.25" customHeight="1">
      <c r="A162" s="6"/>
      <c r="B162" s="2"/>
      <c r="C162" s="2" t="s">
        <v>1</v>
      </c>
      <c r="D162" s="96">
        <f>D159</f>
        <v>19800</v>
      </c>
      <c r="E162" s="10" t="s">
        <v>11</v>
      </c>
      <c r="F162" s="18">
        <v>503.9</v>
      </c>
      <c r="G162" s="10" t="s">
        <v>9</v>
      </c>
      <c r="H162" s="4" t="s">
        <v>3</v>
      </c>
      <c r="I162" s="38">
        <f>D162*F162%</f>
        <v>99772.2</v>
      </c>
      <c r="K162" s="88" t="s">
        <v>3</v>
      </c>
      <c r="L162" s="38">
        <f>D162*F162/100</f>
        <v>99772.2</v>
      </c>
    </row>
    <row r="163" spans="1:12" ht="51" customHeight="1">
      <c r="A163" s="119" t="s">
        <v>14</v>
      </c>
      <c r="B163" s="119"/>
      <c r="C163" s="119"/>
      <c r="D163" s="119"/>
      <c r="E163" s="119"/>
      <c r="F163" s="119"/>
      <c r="G163" s="119"/>
      <c r="H163" s="119"/>
      <c r="I163" s="119"/>
      <c r="J163" s="119"/>
      <c r="L163" s="38"/>
    </row>
    <row r="164" spans="1:12">
      <c r="A164" s="6"/>
      <c r="B164" s="6"/>
      <c r="C164" s="6" t="s">
        <v>1</v>
      </c>
      <c r="D164" s="17">
        <v>7200</v>
      </c>
      <c r="E164" s="10" t="s">
        <v>121</v>
      </c>
      <c r="F164" s="8">
        <v>3823.57</v>
      </c>
      <c r="G164" s="10" t="s">
        <v>10</v>
      </c>
      <c r="H164" s="4" t="s">
        <v>3</v>
      </c>
      <c r="I164" s="38">
        <f>D164*F164%</f>
        <v>275297.04000000004</v>
      </c>
      <c r="K164" s="95" t="s">
        <v>3</v>
      </c>
      <c r="L164" s="75">
        <f>D164*F164/100</f>
        <v>275297.03999999998</v>
      </c>
    </row>
    <row r="165" spans="1:12">
      <c r="K165" s="88" t="s">
        <v>3</v>
      </c>
      <c r="L165" s="38">
        <f>SUM(L157:L164)</f>
        <v>422203.14</v>
      </c>
    </row>
    <row r="166" spans="1:12" s="6" customFormat="1" ht="15.75">
      <c r="A166" s="1"/>
      <c r="B166" s="123" t="s">
        <v>127</v>
      </c>
      <c r="C166" s="123"/>
      <c r="D166" s="123"/>
      <c r="E166" s="123"/>
      <c r="F166" s="123"/>
      <c r="G166" s="97"/>
      <c r="H166" s="53"/>
      <c r="I166" s="53"/>
      <c r="J166" s="53"/>
      <c r="K166" s="88"/>
      <c r="L166" s="38"/>
    </row>
    <row r="167" spans="1:12" s="6" customFormat="1" ht="83.25" customHeight="1">
      <c r="A167" s="1">
        <v>1</v>
      </c>
      <c r="B167" s="122" t="s">
        <v>128</v>
      </c>
      <c r="C167" s="122"/>
      <c r="D167" s="122"/>
      <c r="E167" s="122"/>
      <c r="F167" s="122"/>
      <c r="G167" s="122"/>
      <c r="H167" s="122"/>
      <c r="I167" s="122"/>
      <c r="J167" s="122"/>
      <c r="K167" s="122"/>
      <c r="L167" s="38"/>
    </row>
    <row r="168" spans="1:12" s="6" customFormat="1">
      <c r="B168" s="4"/>
      <c r="C168" s="4" t="s">
        <v>1</v>
      </c>
      <c r="D168" s="107">
        <v>21000</v>
      </c>
      <c r="E168" s="14" t="s">
        <v>129</v>
      </c>
      <c r="F168" s="52">
        <v>3600</v>
      </c>
      <c r="G168" s="15"/>
      <c r="H168" s="6" t="s">
        <v>2</v>
      </c>
      <c r="I168" s="6" t="s">
        <v>112</v>
      </c>
      <c r="J168" s="47"/>
      <c r="K168" s="88" t="s">
        <v>3</v>
      </c>
      <c r="L168" s="38">
        <f>D168*F168/1000</f>
        <v>75600</v>
      </c>
    </row>
    <row r="169" spans="1:12" s="6" customFormat="1" ht="50.25" customHeight="1">
      <c r="A169" s="1">
        <v>3</v>
      </c>
      <c r="B169" s="119" t="s">
        <v>130</v>
      </c>
      <c r="C169" s="119"/>
      <c r="D169" s="119"/>
      <c r="E169" s="119"/>
      <c r="F169" s="119"/>
      <c r="G169" s="119"/>
      <c r="H169" s="119"/>
      <c r="I169" s="119"/>
      <c r="J169" s="119"/>
      <c r="K169" s="119"/>
      <c r="L169" s="38"/>
    </row>
    <row r="170" spans="1:12" s="6" customFormat="1" ht="16.5" customHeight="1">
      <c r="C170" s="51" t="s">
        <v>1</v>
      </c>
      <c r="D170" s="52">
        <v>3000</v>
      </c>
      <c r="E170" s="14" t="s">
        <v>129</v>
      </c>
      <c r="F170" s="101">
        <v>440</v>
      </c>
      <c r="G170" s="102"/>
      <c r="H170" s="51" t="s">
        <v>131</v>
      </c>
      <c r="I170" s="51" t="s">
        <v>143</v>
      </c>
      <c r="J170" s="103"/>
      <c r="K170" s="88" t="s">
        <v>3</v>
      </c>
      <c r="L170" s="38">
        <f>D170*F170</f>
        <v>1320000</v>
      </c>
    </row>
    <row r="171" spans="1:12" s="6" customFormat="1" ht="19.5" customHeight="1">
      <c r="A171" s="1">
        <v>4</v>
      </c>
      <c r="B171" s="119" t="s">
        <v>132</v>
      </c>
      <c r="C171" s="119"/>
      <c r="D171" s="119"/>
      <c r="E171" s="119"/>
      <c r="F171" s="119"/>
      <c r="G171" s="119"/>
      <c r="H171" s="119"/>
      <c r="I171" s="119"/>
      <c r="J171" s="104"/>
      <c r="K171" s="88"/>
      <c r="L171" s="38"/>
    </row>
    <row r="172" spans="1:12" s="6" customFormat="1" ht="15.75">
      <c r="A172" s="6" t="s">
        <v>133</v>
      </c>
      <c r="B172" s="105" t="s">
        <v>134</v>
      </c>
      <c r="C172" s="106"/>
      <c r="D172" s="48" t="s">
        <v>135</v>
      </c>
      <c r="E172" s="3"/>
      <c r="F172" s="108"/>
      <c r="G172" s="3"/>
      <c r="H172" s="98"/>
      <c r="I172" s="2"/>
      <c r="J172" s="2"/>
      <c r="K172" s="88"/>
      <c r="L172" s="38"/>
    </row>
    <row r="173" spans="1:12" s="6" customFormat="1" ht="15.75">
      <c r="B173" s="7"/>
      <c r="C173" s="99"/>
      <c r="D173" s="13">
        <v>2</v>
      </c>
      <c r="E173" s="14" t="s">
        <v>129</v>
      </c>
      <c r="F173" s="109">
        <v>2784</v>
      </c>
      <c r="G173" s="102"/>
      <c r="H173" s="51" t="s">
        <v>131</v>
      </c>
      <c r="I173" s="51"/>
      <c r="J173" s="103"/>
      <c r="K173" s="88" t="s">
        <v>3</v>
      </c>
      <c r="L173" s="38">
        <f>D173*F173</f>
        <v>5568</v>
      </c>
    </row>
    <row r="174" spans="1:12" s="6" customFormat="1" ht="15.75">
      <c r="A174" s="6" t="s">
        <v>136</v>
      </c>
      <c r="B174" s="105" t="s">
        <v>137</v>
      </c>
      <c r="C174" s="106"/>
      <c r="D174" s="48"/>
      <c r="E174" s="3"/>
      <c r="F174" s="110"/>
      <c r="G174" s="3"/>
      <c r="H174" s="98"/>
      <c r="I174" s="2"/>
      <c r="J174" s="2"/>
      <c r="K174" s="88"/>
      <c r="L174" s="38"/>
    </row>
    <row r="175" spans="1:12" s="6" customFormat="1" ht="15.75">
      <c r="B175" s="7" t="s">
        <v>138</v>
      </c>
      <c r="C175" s="99"/>
      <c r="D175" s="13">
        <v>2</v>
      </c>
      <c r="E175" s="14" t="s">
        <v>129</v>
      </c>
      <c r="F175" s="111">
        <v>3480</v>
      </c>
      <c r="G175" s="102"/>
      <c r="H175" s="51" t="s">
        <v>131</v>
      </c>
      <c r="I175" s="51"/>
      <c r="J175" s="47"/>
      <c r="K175" s="88" t="s">
        <v>3</v>
      </c>
      <c r="L175" s="38">
        <f t="shared" ref="L175:L177" si="6">D175*F175</f>
        <v>6960</v>
      </c>
    </row>
    <row r="176" spans="1:12" s="6" customFormat="1" ht="15.75">
      <c r="A176" s="6" t="s">
        <v>139</v>
      </c>
      <c r="B176" s="124" t="s">
        <v>140</v>
      </c>
      <c r="C176" s="124"/>
      <c r="D176" s="124"/>
      <c r="E176" s="3"/>
      <c r="F176" s="110"/>
      <c r="G176" s="3"/>
      <c r="H176" s="98"/>
      <c r="I176" s="2"/>
      <c r="J176" s="2"/>
      <c r="K176" s="88"/>
      <c r="L176" s="38"/>
    </row>
    <row r="177" spans="1:20" s="6" customFormat="1" ht="15.75">
      <c r="B177" s="7" t="s">
        <v>141</v>
      </c>
      <c r="C177" s="99"/>
      <c r="D177" s="13">
        <v>4</v>
      </c>
      <c r="E177" s="14" t="s">
        <v>129</v>
      </c>
      <c r="F177" s="111">
        <v>1000</v>
      </c>
      <c r="G177" s="102"/>
      <c r="H177" s="51" t="s">
        <v>131</v>
      </c>
      <c r="I177" s="51"/>
      <c r="J177" s="96"/>
      <c r="K177" s="88" t="s">
        <v>3</v>
      </c>
      <c r="L177" s="38">
        <f t="shared" si="6"/>
        <v>4000</v>
      </c>
    </row>
    <row r="178" spans="1:20" s="6" customFormat="1">
      <c r="A178" s="51">
        <v>5</v>
      </c>
      <c r="B178" s="119" t="s">
        <v>142</v>
      </c>
      <c r="C178" s="125"/>
      <c r="D178" s="125"/>
      <c r="E178" s="125"/>
      <c r="F178" s="125"/>
      <c r="G178" s="125"/>
      <c r="H178" s="125"/>
      <c r="I178" s="125"/>
      <c r="J178" s="100"/>
      <c r="K178" s="88"/>
      <c r="L178" s="38"/>
    </row>
    <row r="179" spans="1:20" s="6" customFormat="1">
      <c r="C179" s="4" t="s">
        <v>1</v>
      </c>
      <c r="D179" s="107">
        <v>18900</v>
      </c>
      <c r="E179" s="14" t="s">
        <v>129</v>
      </c>
      <c r="F179" s="52">
        <v>2760</v>
      </c>
      <c r="G179" s="15"/>
      <c r="H179" s="6" t="s">
        <v>2</v>
      </c>
      <c r="I179" s="113"/>
      <c r="J179" s="112"/>
      <c r="K179" s="95" t="s">
        <v>3</v>
      </c>
      <c r="L179" s="75">
        <f>D179*F179/1000</f>
        <v>52164</v>
      </c>
    </row>
    <row r="180" spans="1:20" s="6" customFormat="1">
      <c r="I180" s="4"/>
      <c r="J180" s="100"/>
      <c r="K180" s="4" t="s">
        <v>3</v>
      </c>
      <c r="L180" s="38">
        <f>SUM(L168:L179)</f>
        <v>1464292</v>
      </c>
    </row>
    <row r="181" spans="1:20" s="6" customFormat="1">
      <c r="F181" s="118" t="s">
        <v>21</v>
      </c>
      <c r="G181" s="118"/>
      <c r="H181" s="118"/>
      <c r="I181" s="118"/>
      <c r="J181" s="100"/>
      <c r="K181" s="4"/>
      <c r="L181" s="38"/>
    </row>
    <row r="182" spans="1:20" ht="29.25" customHeight="1">
      <c r="A182" s="6"/>
      <c r="B182" s="64" t="s">
        <v>22</v>
      </c>
      <c r="C182" s="151" t="s">
        <v>23</v>
      </c>
      <c r="D182" s="151"/>
      <c r="E182" s="151"/>
      <c r="F182" s="128" t="s">
        <v>24</v>
      </c>
      <c r="G182" s="128"/>
      <c r="H182" s="128" t="s">
        <v>25</v>
      </c>
      <c r="I182" s="128"/>
      <c r="J182" s="147" t="s">
        <v>26</v>
      </c>
      <c r="K182" s="147"/>
      <c r="M182" s="114"/>
      <c r="N182" s="114"/>
      <c r="O182" s="114"/>
      <c r="P182" s="114"/>
      <c r="Q182" s="114"/>
      <c r="R182" s="6"/>
      <c r="S182" s="6"/>
      <c r="T182" s="6"/>
    </row>
    <row r="183" spans="1:20" s="6" customFormat="1" ht="15.75">
      <c r="B183" s="25">
        <v>1</v>
      </c>
      <c r="C183" s="153" t="s">
        <v>122</v>
      </c>
      <c r="D183" s="153"/>
      <c r="E183" s="153"/>
      <c r="F183" s="154">
        <f>L29</f>
        <v>576517.19350329996</v>
      </c>
      <c r="G183" s="154"/>
      <c r="H183" s="30"/>
      <c r="I183" s="30"/>
      <c r="J183" s="150">
        <f>F183</f>
        <v>576517.19350329996</v>
      </c>
      <c r="K183" s="150"/>
    </row>
    <row r="184" spans="1:20" s="6" customFormat="1" ht="15.75">
      <c r="B184" s="25">
        <v>2</v>
      </c>
      <c r="C184" s="153" t="s">
        <v>123</v>
      </c>
      <c r="D184" s="153"/>
      <c r="E184" s="153"/>
      <c r="F184" s="154">
        <f>L61</f>
        <v>181023.16718749999</v>
      </c>
      <c r="G184" s="154"/>
      <c r="H184" s="30"/>
      <c r="I184" s="30"/>
      <c r="J184" s="150">
        <f t="shared" ref="J184:J189" si="7">F184</f>
        <v>181023.16718749999</v>
      </c>
      <c r="K184" s="150"/>
    </row>
    <row r="185" spans="1:20" s="6" customFormat="1" ht="15.75">
      <c r="B185" s="25">
        <v>3</v>
      </c>
      <c r="C185" s="153" t="s">
        <v>124</v>
      </c>
      <c r="D185" s="153"/>
      <c r="E185" s="153"/>
      <c r="F185" s="154">
        <f>L101</f>
        <v>278081.94733799994</v>
      </c>
      <c r="G185" s="154"/>
      <c r="H185" s="30"/>
      <c r="I185" s="30"/>
      <c r="J185" s="150">
        <f t="shared" si="7"/>
        <v>278081.94733799994</v>
      </c>
      <c r="K185" s="150"/>
    </row>
    <row r="186" spans="1:20" s="6" customFormat="1" ht="15.75">
      <c r="B186" s="25">
        <v>4</v>
      </c>
      <c r="C186" s="153" t="s">
        <v>125</v>
      </c>
      <c r="D186" s="153"/>
      <c r="E186" s="153"/>
      <c r="F186" s="154">
        <f>L135</f>
        <v>457631.38422499999</v>
      </c>
      <c r="G186" s="154"/>
      <c r="H186" s="30"/>
      <c r="I186" s="30"/>
      <c r="J186" s="150">
        <f t="shared" si="7"/>
        <v>457631.38422499999</v>
      </c>
      <c r="K186" s="150"/>
    </row>
    <row r="187" spans="1:20" s="6" customFormat="1" ht="18.75">
      <c r="B187" s="25">
        <v>5</v>
      </c>
      <c r="C187" s="152" t="s">
        <v>27</v>
      </c>
      <c r="D187" s="152"/>
      <c r="E187" s="152"/>
      <c r="F187" s="154">
        <f>L153</f>
        <v>1272066.8280249999</v>
      </c>
      <c r="G187" s="154"/>
      <c r="H187" s="30"/>
      <c r="I187" s="30"/>
      <c r="J187" s="150">
        <f t="shared" si="7"/>
        <v>1272066.8280249999</v>
      </c>
      <c r="K187" s="150"/>
    </row>
    <row r="188" spans="1:20" ht="18.75">
      <c r="A188" s="6"/>
      <c r="B188" s="25">
        <v>6</v>
      </c>
      <c r="C188" s="152" t="s">
        <v>28</v>
      </c>
      <c r="D188" s="152"/>
      <c r="E188" s="152"/>
      <c r="F188" s="148">
        <f>L165</f>
        <v>422203.14</v>
      </c>
      <c r="G188" s="117"/>
      <c r="H188" s="149">
        <v>0</v>
      </c>
      <c r="I188" s="149"/>
      <c r="J188" s="150">
        <f t="shared" si="7"/>
        <v>422203.14</v>
      </c>
      <c r="K188" s="150"/>
    </row>
    <row r="189" spans="1:20" ht="18.75">
      <c r="A189" s="6"/>
      <c r="B189" s="25">
        <v>7</v>
      </c>
      <c r="C189" s="152" t="s">
        <v>126</v>
      </c>
      <c r="D189" s="152"/>
      <c r="E189" s="152"/>
      <c r="F189" s="143">
        <f>L180</f>
        <v>1464292</v>
      </c>
      <c r="G189" s="144"/>
      <c r="H189" s="145">
        <v>0</v>
      </c>
      <c r="I189" s="145"/>
      <c r="J189" s="146">
        <f t="shared" si="7"/>
        <v>1464292</v>
      </c>
      <c r="K189" s="146"/>
    </row>
    <row r="190" spans="1:20" ht="15.75">
      <c r="A190" s="6"/>
      <c r="B190" s="25"/>
      <c r="C190" s="25"/>
      <c r="D190" s="117" t="s">
        <v>29</v>
      </c>
      <c r="E190" s="117"/>
      <c r="F190" s="156">
        <f>SUM(F183:F189)</f>
        <v>4651815.6602787999</v>
      </c>
      <c r="G190" s="157"/>
      <c r="H190" s="158"/>
      <c r="I190" s="158"/>
      <c r="J190" s="150">
        <f t="shared" ref="J190" si="8">F190</f>
        <v>4651815.6602787999</v>
      </c>
      <c r="K190" s="150"/>
    </row>
    <row r="191" spans="1:20" ht="15.75">
      <c r="A191" s="6"/>
      <c r="B191" s="25"/>
      <c r="C191" s="25"/>
      <c r="D191" s="25"/>
      <c r="E191" s="25"/>
      <c r="F191" s="26"/>
      <c r="G191" s="27"/>
      <c r="H191" s="28"/>
      <c r="I191" s="28"/>
      <c r="J191" s="29"/>
      <c r="K191" s="28"/>
    </row>
    <row r="192" spans="1:20" ht="16.5">
      <c r="A192" s="6"/>
      <c r="B192" s="142" t="s">
        <v>30</v>
      </c>
      <c r="C192" s="142"/>
      <c r="D192" s="142"/>
      <c r="E192" s="142"/>
      <c r="F192" s="142"/>
      <c r="G192" s="6"/>
      <c r="H192" s="6"/>
      <c r="I192" s="6"/>
      <c r="J192" s="6"/>
      <c r="K192" s="6"/>
    </row>
    <row r="193" spans="1:11" ht="16.5">
      <c r="A193" s="6"/>
      <c r="B193" s="32">
        <v>1</v>
      </c>
      <c r="C193" s="155" t="s">
        <v>31</v>
      </c>
      <c r="D193" s="155"/>
      <c r="E193" s="155"/>
      <c r="F193" s="155"/>
      <c r="G193" s="155"/>
      <c r="H193" s="155"/>
      <c r="I193" s="155"/>
      <c r="J193" s="155"/>
      <c r="K193" s="155"/>
    </row>
    <row r="194" spans="1:11" ht="16.5">
      <c r="A194" s="6"/>
      <c r="B194" s="32">
        <v>2</v>
      </c>
      <c r="C194" s="155" t="s">
        <v>32</v>
      </c>
      <c r="D194" s="155"/>
      <c r="E194" s="155"/>
      <c r="F194" s="155"/>
      <c r="G194" s="155"/>
      <c r="H194" s="155"/>
      <c r="I194" s="155"/>
      <c r="J194" s="155"/>
      <c r="K194" s="6"/>
    </row>
    <row r="195" spans="1:11" ht="16.5">
      <c r="A195" s="6"/>
      <c r="B195" s="32">
        <v>3</v>
      </c>
      <c r="C195" s="155" t="s">
        <v>33</v>
      </c>
      <c r="D195" s="155"/>
      <c r="E195" s="155"/>
      <c r="F195" s="155"/>
      <c r="G195" s="155"/>
      <c r="H195" s="155"/>
      <c r="I195" s="155"/>
      <c r="J195" s="155"/>
      <c r="K195" s="155"/>
    </row>
    <row r="196" spans="1:11">
      <c r="A196" s="6"/>
      <c r="B196" s="6"/>
      <c r="C196" s="6"/>
      <c r="D196" s="6"/>
      <c r="E196" s="6"/>
      <c r="F196" s="6"/>
      <c r="G196" s="6"/>
      <c r="H196" s="6"/>
      <c r="I196" s="6"/>
      <c r="J196" s="6"/>
      <c r="K196" s="6"/>
    </row>
    <row r="197" spans="1:11">
      <c r="A197" s="6"/>
      <c r="B197" s="6"/>
      <c r="C197" s="6"/>
      <c r="D197" s="6"/>
      <c r="E197" s="6"/>
      <c r="F197" s="6"/>
      <c r="G197" s="6"/>
      <c r="H197" s="6"/>
      <c r="I197" s="6"/>
      <c r="J197" s="6"/>
      <c r="K197" s="6"/>
    </row>
    <row r="198" spans="1:11">
      <c r="A198" s="6"/>
      <c r="B198" s="6"/>
      <c r="C198" s="6"/>
      <c r="D198" s="6"/>
      <c r="E198" s="6"/>
      <c r="F198" s="6"/>
      <c r="G198" s="6"/>
      <c r="H198" s="6"/>
      <c r="I198" s="6"/>
      <c r="J198" s="6"/>
      <c r="K198" s="6"/>
    </row>
    <row r="199" spans="1:11">
      <c r="A199" s="6"/>
      <c r="B199" s="6"/>
      <c r="C199" s="6"/>
      <c r="D199" s="149" t="s">
        <v>18</v>
      </c>
      <c r="E199" s="149"/>
      <c r="F199" s="6"/>
      <c r="G199" s="149" t="s">
        <v>19</v>
      </c>
      <c r="H199" s="149"/>
      <c r="I199" s="149"/>
      <c r="J199" s="149"/>
      <c r="K199" s="6"/>
    </row>
    <row r="200" spans="1:11">
      <c r="A200" s="6"/>
      <c r="B200" s="6"/>
      <c r="C200" s="6"/>
      <c r="D200" s="6"/>
      <c r="E200" s="6"/>
      <c r="F200" s="6"/>
      <c r="G200" s="149" t="s">
        <v>15</v>
      </c>
      <c r="H200" s="149"/>
      <c r="I200" s="149"/>
      <c r="J200" s="149"/>
      <c r="K200" s="6"/>
    </row>
    <row r="201" spans="1:11">
      <c r="A201" s="6"/>
      <c r="B201" s="6"/>
      <c r="C201" s="6"/>
      <c r="D201" s="6"/>
      <c r="E201" s="6"/>
      <c r="F201" s="6"/>
      <c r="G201" s="149" t="s">
        <v>20</v>
      </c>
      <c r="H201" s="149"/>
      <c r="I201" s="149"/>
      <c r="J201" s="149"/>
      <c r="K201" s="6"/>
    </row>
    <row r="202" spans="1:11">
      <c r="A202" s="6"/>
      <c r="B202" s="6"/>
      <c r="C202" s="6"/>
      <c r="D202" s="6"/>
      <c r="E202" s="6"/>
      <c r="F202" s="6"/>
      <c r="G202" s="6"/>
      <c r="H202" s="6"/>
      <c r="I202" s="6"/>
      <c r="J202" s="6"/>
      <c r="K202" s="6"/>
    </row>
  </sheetData>
  <mergeCells count="147">
    <mergeCell ref="G200:J200"/>
    <mergeCell ref="G201:J201"/>
    <mergeCell ref="C182:E182"/>
    <mergeCell ref="C188:E188"/>
    <mergeCell ref="C189:E189"/>
    <mergeCell ref="C187:E187"/>
    <mergeCell ref="C186:E186"/>
    <mergeCell ref="C185:E185"/>
    <mergeCell ref="C184:E184"/>
    <mergeCell ref="C183:E183"/>
    <mergeCell ref="F187:G187"/>
    <mergeCell ref="F186:G186"/>
    <mergeCell ref="F185:G185"/>
    <mergeCell ref="F184:G184"/>
    <mergeCell ref="F183:G183"/>
    <mergeCell ref="C193:K193"/>
    <mergeCell ref="C194:J194"/>
    <mergeCell ref="C195:K195"/>
    <mergeCell ref="D199:E199"/>
    <mergeCell ref="G199:J199"/>
    <mergeCell ref="D190:E190"/>
    <mergeCell ref="F190:G190"/>
    <mergeCell ref="H190:I190"/>
    <mergeCell ref="J190:K190"/>
    <mergeCell ref="B192:F192"/>
    <mergeCell ref="F189:G189"/>
    <mergeCell ref="H189:I189"/>
    <mergeCell ref="J189:K189"/>
    <mergeCell ref="F182:G182"/>
    <mergeCell ref="H182:I182"/>
    <mergeCell ref="J182:K182"/>
    <mergeCell ref="F188:G188"/>
    <mergeCell ref="H188:I188"/>
    <mergeCell ref="J188:K188"/>
    <mergeCell ref="J184:K184"/>
    <mergeCell ref="J185:K185"/>
    <mergeCell ref="J186:K186"/>
    <mergeCell ref="J187:K187"/>
    <mergeCell ref="J183:K183"/>
    <mergeCell ref="A158:G158"/>
    <mergeCell ref="A155:I155"/>
    <mergeCell ref="A160:I161"/>
    <mergeCell ref="B147:I147"/>
    <mergeCell ref="B151:I151"/>
    <mergeCell ref="A154:E154"/>
    <mergeCell ref="B137:J137"/>
    <mergeCell ref="B139:J139"/>
    <mergeCell ref="B142:J142"/>
    <mergeCell ref="B144:J144"/>
    <mergeCell ref="B131:J131"/>
    <mergeCell ref="B133:J133"/>
    <mergeCell ref="B136:C136"/>
    <mergeCell ref="B123:J123"/>
    <mergeCell ref="B125:J125"/>
    <mergeCell ref="H126:I126"/>
    <mergeCell ref="B127:K127"/>
    <mergeCell ref="B129:K129"/>
    <mergeCell ref="B119:K119"/>
    <mergeCell ref="B121:K121"/>
    <mergeCell ref="B109:K109"/>
    <mergeCell ref="B111:K111"/>
    <mergeCell ref="B113:K113"/>
    <mergeCell ref="B115:K115"/>
    <mergeCell ref="B117:K117"/>
    <mergeCell ref="G100:I100"/>
    <mergeCell ref="B102:F102"/>
    <mergeCell ref="B103:K103"/>
    <mergeCell ref="B105:K105"/>
    <mergeCell ref="B107:K107"/>
    <mergeCell ref="B99:J99"/>
    <mergeCell ref="B97:K97"/>
    <mergeCell ref="G96:I96"/>
    <mergeCell ref="G98:I98"/>
    <mergeCell ref="B93:J93"/>
    <mergeCell ref="B95:J95"/>
    <mergeCell ref="G92:I92"/>
    <mergeCell ref="G94:I94"/>
    <mergeCell ref="B89:K89"/>
    <mergeCell ref="B91:K91"/>
    <mergeCell ref="G88:I88"/>
    <mergeCell ref="D90:F90"/>
    <mergeCell ref="B85:K85"/>
    <mergeCell ref="G86:H86"/>
    <mergeCell ref="B87:K87"/>
    <mergeCell ref="B81:K81"/>
    <mergeCell ref="G82:H82"/>
    <mergeCell ref="B83:K83"/>
    <mergeCell ref="G84:H84"/>
    <mergeCell ref="G76:H76"/>
    <mergeCell ref="B77:K77"/>
    <mergeCell ref="G78:H78"/>
    <mergeCell ref="B79:K79"/>
    <mergeCell ref="G72:H72"/>
    <mergeCell ref="B73:K73"/>
    <mergeCell ref="G74:H74"/>
    <mergeCell ref="B67:K67"/>
    <mergeCell ref="G68:H68"/>
    <mergeCell ref="B69:K69"/>
    <mergeCell ref="G70:H70"/>
    <mergeCell ref="B71:K71"/>
    <mergeCell ref="E1:H1"/>
    <mergeCell ref="B3:J3"/>
    <mergeCell ref="M2:O2"/>
    <mergeCell ref="B2:J2"/>
    <mergeCell ref="B30:J30"/>
    <mergeCell ref="B4:J4"/>
    <mergeCell ref="B6:J6"/>
    <mergeCell ref="D7:E7"/>
    <mergeCell ref="B8:J8"/>
    <mergeCell ref="B21:C21"/>
    <mergeCell ref="B23:C23"/>
    <mergeCell ref="B27:J27"/>
    <mergeCell ref="B19:J19"/>
    <mergeCell ref="B52:J52"/>
    <mergeCell ref="B41:J41"/>
    <mergeCell ref="B44:J44"/>
    <mergeCell ref="B48:J48"/>
    <mergeCell ref="B31:J31"/>
    <mergeCell ref="B33:J33"/>
    <mergeCell ref="B39:J39"/>
    <mergeCell ref="B62:F62"/>
    <mergeCell ref="B63:K63"/>
    <mergeCell ref="B59:F59"/>
    <mergeCell ref="G64:H64"/>
    <mergeCell ref="F181:I181"/>
    <mergeCell ref="B10:K10"/>
    <mergeCell ref="B17:K17"/>
    <mergeCell ref="B25:K25"/>
    <mergeCell ref="B35:K35"/>
    <mergeCell ref="B37:K37"/>
    <mergeCell ref="B46:K46"/>
    <mergeCell ref="B50:K50"/>
    <mergeCell ref="B56:K56"/>
    <mergeCell ref="B141:C141"/>
    <mergeCell ref="A163:J163"/>
    <mergeCell ref="B75:K75"/>
    <mergeCell ref="B149:K149"/>
    <mergeCell ref="B167:K167"/>
    <mergeCell ref="B169:K169"/>
    <mergeCell ref="B166:F166"/>
    <mergeCell ref="B171:I171"/>
    <mergeCell ref="B176:D176"/>
    <mergeCell ref="B178:I178"/>
    <mergeCell ref="B65:K65"/>
    <mergeCell ref="G66:H66"/>
    <mergeCell ref="B54:J54"/>
    <mergeCell ref="B58:J58"/>
  </mergeCells>
  <pageMargins left="0.7" right="0.7" top="0.75" bottom="1" header="0.3" footer="0.3"/>
  <pageSetup paperSize="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Manzoor</dc:creator>
  <cp:lastModifiedBy>Manzoor</cp:lastModifiedBy>
  <cp:lastPrinted>2016-03-21T16:20:05Z</cp:lastPrinted>
  <dcterms:created xsi:type="dcterms:W3CDTF">2015-09-05T05:04:56Z</dcterms:created>
  <dcterms:modified xsi:type="dcterms:W3CDTF">2016-03-21T17:19:13Z</dcterms:modified>
</cp:coreProperties>
</file>