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'(Abs)'!$A$1:$K$143</definedName>
    <definedName name="_xlnm.Print_Area" localSheetId="3">Mes!$A$1:$K$103</definedName>
    <definedName name="_xlnm.Print_Titles" localSheetId="2">'(Abs)'!$6:$6</definedName>
    <definedName name="_xlnm.Print_Titles" localSheetId="3">Mes!$6:$6</definedName>
    <definedName name="Z_5096C17F_4B72_4439_B201_B103E6167857_.wvu.PrintTitles" localSheetId="2" hidden="1">'(Abs)'!$6:$6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20" i="55"/>
  <c r="J20" s="1"/>
  <c r="J49" i="56" l="1"/>
  <c r="J32"/>
  <c r="J38" s="1"/>
  <c r="J28"/>
  <c r="D98" i="55"/>
  <c r="D92"/>
  <c r="J74" i="56" l="1"/>
  <c r="J73"/>
  <c r="J72"/>
  <c r="J71"/>
  <c r="J70"/>
  <c r="J62"/>
  <c r="J52"/>
  <c r="D27" i="55" s="1"/>
  <c r="J27" s="1"/>
  <c r="J10" i="56"/>
  <c r="D64" i="55"/>
  <c r="D88" l="1"/>
  <c r="J58" i="56" l="1"/>
  <c r="J63" l="1"/>
  <c r="J11" l="1"/>
  <c r="D10" i="55" s="1"/>
  <c r="J29" i="56" l="1"/>
  <c r="J75"/>
  <c r="J30" l="1"/>
  <c r="J40" s="1"/>
  <c r="J10" i="55"/>
  <c r="J77" l="1"/>
  <c r="J74"/>
  <c r="H16" i="59" l="1"/>
  <c r="J70" i="55" l="1"/>
  <c r="J79" s="1"/>
  <c r="H15" i="59" s="1"/>
  <c r="J15" i="55" l="1"/>
  <c r="J29" l="1"/>
  <c r="H11" i="59" s="1"/>
  <c r="H12"/>
  <c r="H29" l="1"/>
  <c r="H31" s="1"/>
</calcChain>
</file>

<file path=xl/sharedStrings.xml><?xml version="1.0" encoding="utf-8"?>
<sst xmlns="http://schemas.openxmlformats.org/spreadsheetml/2006/main" count="392" uniqueCount="251">
  <si>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</si>
  <si>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</si>
  <si>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</si>
  <si>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</si>
  <si>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</si>
  <si>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</si>
  <si>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</si>
  <si>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</si>
  <si>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</si>
  <si>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</si>
  <si>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</si>
  <si>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</si>
  <si>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</si>
  <si>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</si>
  <si>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</si>
  <si>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</si>
  <si>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</si>
  <si>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</si>
  <si>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</si>
  <si>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</si>
  <si>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</si>
  <si>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</si>
  <si>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SI) Total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</si>
  <si>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</si>
  <si>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</si>
  <si>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</si>
  <si>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</si>
  <si>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</si>
  <si>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</si>
  <si>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</si>
  <si>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</si>
  <si>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</si>
  <si>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</si>
  <si>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</si>
  <si>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</si>
  <si>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</si>
  <si>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</si>
  <si>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</si>
  <si>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</si>
  <si>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</si>
  <si>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</si>
  <si>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</si>
  <si>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</si>
  <si>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</si>
  <si>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</si>
  <si>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</si>
  <si>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</si>
  <si>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</si>
  <si>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</si>
  <si>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</si>
  <si>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</si>
  <si>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</si>
  <si>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</si>
  <si>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</si>
  <si>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</si>
  <si>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</si>
  <si>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</si>
  <si>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</si>
  <si>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</si>
  <si>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</si>
  <si>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</si>
  <si>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</si>
  <si>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</si>
  <si>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</si>
  <si>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</si>
  <si>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</si>
  <si>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</si>
  <si>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</si>
  <si>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</si>
  <si>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</si>
  <si>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</si>
  <si>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</si>
  <si>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</si>
  <si>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</si>
  <si>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Schedule Item</t>
  </si>
  <si>
    <t>Provincial Building Sub-Division No.VII</t>
  </si>
  <si>
    <t xml:space="preserve">Preparing the surface and painting with matt </t>
  </si>
  <si>
    <t xml:space="preserve">finish paint of approved make to old finish </t>
  </si>
  <si>
    <r>
      <t>surface. 2</t>
    </r>
    <r>
      <rPr>
        <vertAlign val="superscript"/>
        <sz val="11"/>
        <rFont val="Times New Roman"/>
        <family val="1"/>
      </rPr>
      <t>nd</t>
    </r>
    <r>
      <rPr>
        <sz val="11"/>
        <rFont val="Times New Roman"/>
        <family val="1"/>
      </rPr>
      <t xml:space="preserve"> and subsequent coat.</t>
    </r>
  </si>
  <si>
    <t>PART (A) Civil Work)</t>
  </si>
  <si>
    <t xml:space="preserve">Part (A) Civil Work 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</si>
  <si>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</si>
  <si>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</si>
  <si>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</si>
  <si>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Scraping ordinary distemper or paint on </t>
  </si>
  <si>
    <t>(S.I.No.54(b)P-13)</t>
  </si>
  <si>
    <t>% Sft</t>
  </si>
  <si>
    <t>or 18”x18”x1/4 as approved sizes specified</t>
  </si>
  <si>
    <t>complete.</t>
  </si>
  <si>
    <t>P.Point</t>
  </si>
  <si>
    <t>Wiring for plug Point with 3/.029 PVC insulated wire</t>
  </si>
  <si>
    <t>in 20mm 3/4" PVC conduit recessed in wall or</t>
  </si>
  <si>
    <t>column as required.(S.I.No.125/P-15)</t>
  </si>
  <si>
    <t>(S.I.No.232/70)</t>
  </si>
  <si>
    <t>Wiring for Plug Point</t>
  </si>
  <si>
    <t>1 x 4</t>
  </si>
  <si>
    <t>P/F False Ceiling Fancy Light</t>
  </si>
  <si>
    <t>2x(20.0+20.0)x10.0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</si>
  <si>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</si>
  <si>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</si>
  <si>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</si>
  <si>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</si>
  <si>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</si>
  <si>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Providing &amp; Fixing Iron Steel Grider 8'x</t>
  </si>
  <si>
    <t xml:space="preserve">3'x1/4" H-Type including cutting,welding </t>
  </si>
  <si>
    <t>upto 20' height and red oxide paint etc</t>
  </si>
  <si>
    <t>Providing &amp; fixing iron steel channel in</t>
  </si>
  <si>
    <t xml:space="preserve">U-Shape 4'x2'x1/4' including cutting </t>
  </si>
  <si>
    <t xml:space="preserve">welding upto 20' height &amp; including red </t>
  </si>
  <si>
    <t>oxide paint etc complete</t>
  </si>
  <si>
    <t>1 x 3</t>
  </si>
  <si>
    <t>1 x 15</t>
  </si>
  <si>
    <t>1x20.0x20.0</t>
  </si>
  <si>
    <t>P/F False ceiling spot light fancy type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</si>
  <si>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</si>
  <si>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</si>
  <si>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</si>
  <si>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</si>
  <si>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 xml:space="preserve">wheels lock and glass i/c the cost of refixing </t>
  </si>
  <si>
    <t>the same as existing place etc complete.</t>
  </si>
  <si>
    <t>P.Job</t>
  </si>
  <si>
    <t>P/F Ceiling Rose</t>
  </si>
  <si>
    <t>Scraping (b) Ordinary Distemper</t>
  </si>
  <si>
    <t>P/F inposition Alumnim Door</t>
  </si>
  <si>
    <t>2x7.0x4.0</t>
  </si>
  <si>
    <t>1x21.0x21.0</t>
  </si>
  <si>
    <t>Repairing of Aluminum Partition i/c channel</t>
  </si>
  <si>
    <t>Jobs</t>
  </si>
  <si>
    <t>1x20.0</t>
  </si>
  <si>
    <t>6x21.0</t>
  </si>
  <si>
    <t>2x9.00</t>
  </si>
  <si>
    <t>2x8.00</t>
  </si>
  <si>
    <t>2x6.00</t>
  </si>
  <si>
    <t>2x5.00</t>
  </si>
  <si>
    <t>Repairing of Aluminum Partition</t>
  </si>
  <si>
    <t>1 + 1</t>
  </si>
  <si>
    <t>Part B Electric Work Schedule Item</t>
  </si>
  <si>
    <t>1 x 10</t>
  </si>
  <si>
    <t>Part B-ii Electric Work Non Schedule Item</t>
  </si>
  <si>
    <t>Providing &amp; fixing fancy type switch imported quality</t>
  </si>
  <si>
    <t>with board approved by the Engineer Incharge</t>
  </si>
  <si>
    <t>I/c necessary connection &amp; recessed in the wall etc.</t>
  </si>
  <si>
    <t xml:space="preserve">Providing &amp; fixing fancy type 3-pin 5amps S.P plug </t>
  </si>
  <si>
    <t>socket switch with shoe unit imported quality</t>
  </si>
  <si>
    <t>with board as approved by the Engineer</t>
  </si>
  <si>
    <t xml:space="preserve">In charge i/c necessary connection &amp; </t>
  </si>
  <si>
    <t>recessed in the wall etc.</t>
  </si>
  <si>
    <t>1x 5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</si>
  <si>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</si>
  <si>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</si>
  <si>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</si>
  <si>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</si>
  <si>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</si>
  <si>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</si>
  <si>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>Part "B" Electric work</t>
  </si>
  <si>
    <t>Providing &amp; Fixing Porcelain Tiles 24" x 24"</t>
  </si>
  <si>
    <t>M/R TO BAARCK NO.90 SINDH SECRETARIAT BLOCK 4-B KARACHI OFFICE OF THE LIVE STOCK &amp; FISHRIES DEPARTMENT.</t>
  </si>
  <si>
    <t>x1/4 as approved sizes specified approved quality</t>
  </si>
  <si>
    <t xml:space="preserve"> make design and colour in/c Jointing in White</t>
  </si>
  <si>
    <t xml:space="preserve">  Cement in/c. Washing of tiles and filling of</t>
  </si>
  <si>
    <t xml:space="preserve"> joints with Slurry of white white cement in  </t>
  </si>
  <si>
    <t>desired shape with finishing  in/c. cutting of tiles</t>
  </si>
  <si>
    <t xml:space="preserve"> to proper profile i/c all respect labour and</t>
  </si>
  <si>
    <t xml:space="preserve"> necessary required material as directed</t>
  </si>
  <si>
    <t xml:space="preserve"> by the Engineer In charge etc complete.</t>
  </si>
  <si>
    <t xml:space="preserve">size 9.0 </t>
  </si>
  <si>
    <t>Add Qty of Item No. 01</t>
  </si>
  <si>
    <t>Wall</t>
  </si>
  <si>
    <t>2x13.0x11.50</t>
  </si>
  <si>
    <t>2x20.0x11.50</t>
  </si>
  <si>
    <t>2x7.50x10.0</t>
  </si>
  <si>
    <t>"</t>
  </si>
  <si>
    <t>Ver: Bath</t>
  </si>
  <si>
    <t>Bath Room</t>
  </si>
  <si>
    <t>:</t>
  </si>
  <si>
    <t>S.O Room</t>
  </si>
  <si>
    <t>Small Room</t>
  </si>
  <si>
    <t>Ply Wood Roof</t>
  </si>
  <si>
    <t>Opp: Bat</t>
  </si>
  <si>
    <t>Deduction:</t>
  </si>
  <si>
    <t>D/D Room</t>
  </si>
  <si>
    <t>S.O Room D</t>
  </si>
  <si>
    <t xml:space="preserve"> Small Room D</t>
  </si>
  <si>
    <t>2x4.50x10.0</t>
  </si>
  <si>
    <t>2x7.0x10.0</t>
  </si>
  <si>
    <t>2x6.0x10.0</t>
  </si>
  <si>
    <t>2x10.0x11.50</t>
  </si>
  <si>
    <t>2x21.0x7.0</t>
  </si>
  <si>
    <t>2x7.50x7.0</t>
  </si>
  <si>
    <t>1x20.0x12.50</t>
  </si>
  <si>
    <t>1x9.0x4.50</t>
  </si>
  <si>
    <t>1x9.0x6.0</t>
  </si>
  <si>
    <t>1x20.0x10.0</t>
  </si>
  <si>
    <t>1x3.75x6.50</t>
  </si>
  <si>
    <t>2x4.0x6.0</t>
  </si>
  <si>
    <t>1x2.50x6.50</t>
  </si>
  <si>
    <t>2x3.50x6.50</t>
  </si>
  <si>
    <t>1x3.0x6.50</t>
  </si>
  <si>
    <t>2x3.0x6.50</t>
  </si>
  <si>
    <t xml:space="preserve">Preparing the surface and painting with </t>
  </si>
  <si>
    <t>door &amp; windows.</t>
  </si>
  <si>
    <t>2x3.75x6.50</t>
  </si>
  <si>
    <t>2x2.50x6.50</t>
  </si>
  <si>
    <t xml:space="preserve">Painting old surfaces:- preparing surface </t>
  </si>
  <si>
    <t xml:space="preserve">and painting of doors and windows any type, </t>
  </si>
  <si>
    <t xml:space="preserve">(including edges). With two cots. </t>
  </si>
  <si>
    <t>(S.I.No. 4-c-i+ii P-68).</t>
  </si>
  <si>
    <t>%Sft.</t>
  </si>
  <si>
    <t>Providing &amp; Fixing Porcelain Tiles 24"x24"</t>
  </si>
  <si>
    <t xml:space="preserve">'SCHEDULE " B" 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</si>
  <si>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</si>
  <si>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</si>
  <si>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</si>
  <si>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</si>
  <si>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</si>
  <si>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</si>
  <si>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</si>
  <si>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Part B-ii</t>
  </si>
  <si>
    <t>Electric Work Non Schedule Item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</si>
  <si>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</si>
  <si>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</si>
  <si>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</si>
  <si>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</si>
  <si>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</si>
  <si>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</si>
  <si>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</si>
  <si>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</si>
  <si>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</si>
  <si>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</si>
  <si>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</si>
  <si>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</si>
  <si>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</si>
  <si>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</si>
  <si>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</si>
  <si>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EXECUTIVE ENGINEER</t>
  </si>
  <si>
    <t>Prov Building Sub-Division -VII</t>
  </si>
  <si>
    <t>Provincial  Building Division No.II</t>
  </si>
  <si>
    <t xml:space="preserve">    Karachi.</t>
  </si>
  <si>
    <t>Part b Electric Work Schedule Item</t>
  </si>
  <si>
    <t>Rupees Two Hundred Twenty Six and Eighty Eight Piasa Only</t>
  </si>
  <si>
    <t>Rupees Twenty Seven Hundred and Seventeen Only</t>
  </si>
  <si>
    <t>Rupees Eleven Hundred Sixty and Six Only</t>
  </si>
  <si>
    <t>Rupees Fiften Hundred Seven and Sixty Six Only</t>
  </si>
  <si>
    <t>Rupees Seven Hundred Forty Two Only</t>
  </si>
  <si>
    <t>Rupees Nine Hundred Ten Only</t>
  </si>
  <si>
    <t>Rupees Seventy Two Only</t>
  </si>
  <si>
    <t>Below Or Above</t>
  </si>
  <si>
    <t>PART - B Electric Item</t>
  </si>
  <si>
    <t>Total</t>
  </si>
  <si>
    <t>M/R TO BAARCK NO.90 SINDH SECRETARIAT BLOCK 4-B KARACHI OFFICE OF THE LIVE STOCK &amp; FISHRIES DEPARTMENT.GOVERNMENT OF SINDH</t>
  </si>
  <si>
    <t xml:space="preserve"> (S.I.37(a+b)/55)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</si>
</sst>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8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vertAlign val="superscript"/>
      <sz val="11"/>
      <name val="Times New Roman"/>
      <family val="1"/>
    </font>
    <font>
      <sz val="11"/>
      <color rgb="FF000000"/>
      <name val="Times New Roman"/>
      <family val="1"/>
    </font>
    <font>
      <b/>
      <i/>
      <u/>
      <sz val="11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3" fillId="0" borderId="0" xfId="0" applyFont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0" fontId="4" fillId="0" borderId="6" xfId="0" quotePrefix="1" applyFont="1" applyBorder="1" applyAlignment="1">
      <alignment horizontal="left"/>
    </xf>
    <xf numFmtId="2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1" fontId="4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165" fontId="8" fillId="0" borderId="3" xfId="2" applyNumberFormat="1" applyFont="1" applyBorder="1" applyAlignment="1">
      <alignment horizontal="right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165" fontId="4" fillId="0" borderId="0" xfId="1" quotePrefix="1" applyNumberFormat="1" applyFont="1" applyFill="1" applyBorder="1" applyAlignment="1">
      <alignment horizontal="right" vertical="top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23" fillId="0" borderId="0" xfId="0" applyFont="1"/>
    <xf numFmtId="0" fontId="4" fillId="0" borderId="0" xfId="0" applyFont="1" applyFill="1" applyAlignment="1">
      <alignment horizontal="center"/>
    </xf>
    <xf numFmtId="0" fontId="2" fillId="0" borderId="0" xfId="0" quotePrefix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quotePrefix="1" applyFont="1" applyFill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1" fontId="4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vertical="top"/>
    </xf>
    <xf numFmtId="43" fontId="4" fillId="0" borderId="0" xfId="1" quotePrefix="1" applyNumberFormat="1" applyFont="1" applyFill="1" applyAlignment="1">
      <alignment horizontal="right" vertical="top"/>
    </xf>
    <xf numFmtId="2" fontId="4" fillId="0" borderId="0" xfId="0" applyNumberFormat="1" applyFont="1" applyFill="1" applyBorder="1"/>
    <xf numFmtId="43" fontId="2" fillId="0" borderId="0" xfId="1" quotePrefix="1" applyNumberFormat="1" applyFont="1" applyFill="1" applyAlignment="1">
      <alignment horizontal="right" vertical="top"/>
    </xf>
    <xf numFmtId="0" fontId="2" fillId="0" borderId="0" xfId="0" applyFont="1" applyFill="1" applyBorder="1" applyAlignment="1"/>
    <xf numFmtId="0" fontId="24" fillId="0" borderId="0" xfId="0" applyFont="1" applyFill="1"/>
    <xf numFmtId="0" fontId="24" fillId="0" borderId="0" xfId="0" applyFont="1" applyBorder="1" applyAlignment="1">
      <alignment horizontal="left"/>
    </xf>
    <xf numFmtId="43" fontId="4" fillId="0" borderId="5" xfId="1" quotePrefix="1" applyNumberFormat="1" applyFont="1" applyFill="1" applyBorder="1" applyAlignment="1">
      <alignment horizontal="right" vertical="top"/>
    </xf>
    <xf numFmtId="0" fontId="4" fillId="0" borderId="5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2" fontId="4" fillId="0" borderId="5" xfId="0" applyNumberFormat="1" applyFont="1" applyBorder="1" applyAlignment="1">
      <alignment horizontal="right"/>
    </xf>
    <xf numFmtId="0" fontId="4" fillId="0" borderId="5" xfId="0" applyFont="1" applyBorder="1" applyAlignment="1"/>
    <xf numFmtId="0" fontId="6" fillId="0" borderId="0" xfId="0" applyFont="1" applyBorder="1" applyAlignment="1">
      <alignment horizontal="left"/>
    </xf>
    <xf numFmtId="2" fontId="24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165" fontId="4" fillId="0" borderId="0" xfId="1" quotePrefix="1" applyNumberFormat="1" applyFont="1" applyFill="1" applyAlignment="1">
      <alignment horizontal="right" vertical="top"/>
    </xf>
    <xf numFmtId="0" fontId="4" fillId="0" borderId="0" xfId="0" applyFont="1" applyFill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quotePrefix="1" applyFont="1" applyAlignment="1">
      <alignment horizontal="left"/>
    </xf>
    <xf numFmtId="1" fontId="2" fillId="0" borderId="0" xfId="0" applyNumberFormat="1" applyFont="1" applyBorder="1" applyAlignment="1">
      <alignment wrapText="1"/>
    </xf>
    <xf numFmtId="165" fontId="2" fillId="0" borderId="0" xfId="2" quotePrefix="1" applyNumberFormat="1" applyFont="1" applyFill="1" applyAlignment="1">
      <alignment horizontal="right" vertical="top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166" fontId="2" fillId="0" borderId="0" xfId="0" quotePrefix="1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vertical="top"/>
    </xf>
    <xf numFmtId="165" fontId="4" fillId="0" borderId="5" xfId="1" quotePrefix="1" applyNumberFormat="1" applyFont="1" applyFill="1" applyBorder="1" applyAlignment="1">
      <alignment horizontal="right" vertical="top"/>
    </xf>
    <xf numFmtId="0" fontId="2" fillId="0" borderId="5" xfId="0" quotePrefix="1" applyFont="1" applyFill="1" applyBorder="1" applyAlignment="1">
      <alignment horizontal="left"/>
    </xf>
    <xf numFmtId="0" fontId="23" fillId="0" borderId="0" xfId="0" applyFont="1" applyAlignment="1">
      <alignment horizontal="left" vertical="top"/>
    </xf>
    <xf numFmtId="0" fontId="4" fillId="0" borderId="5" xfId="0" applyFont="1" applyBorder="1" applyAlignment="1">
      <alignment horizontal="center"/>
    </xf>
    <xf numFmtId="43" fontId="2" fillId="0" borderId="0" xfId="1" quotePrefix="1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left"/>
    </xf>
    <xf numFmtId="2" fontId="4" fillId="0" borderId="5" xfId="0" applyNumberFormat="1" applyFont="1" applyBorder="1" applyAlignment="1"/>
    <xf numFmtId="0" fontId="25" fillId="0" borderId="3" xfId="0" applyFont="1" applyFill="1" applyBorder="1"/>
    <xf numFmtId="1" fontId="25" fillId="0" borderId="9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6" fillId="0" borderId="0" xfId="0" applyFont="1" applyFill="1"/>
    <xf numFmtId="0" fontId="27" fillId="0" borderId="0" xfId="0" applyFont="1" applyFill="1"/>
    <xf numFmtId="2" fontId="2" fillId="0" borderId="0" xfId="0" applyNumberFormat="1" applyFont="1" applyFill="1" applyBorder="1"/>
    <xf numFmtId="1" fontId="2" fillId="0" borderId="0" xfId="0" applyNumberFormat="1" applyFont="1" applyFill="1" applyBorder="1"/>
    <xf numFmtId="1" fontId="2" fillId="0" borderId="0" xfId="0" applyNumberFormat="1" applyFont="1" applyBorder="1" applyAlignment="1"/>
    <xf numFmtId="165" fontId="4" fillId="0" borderId="5" xfId="0" applyNumberFormat="1" applyFont="1" applyBorder="1" applyAlignment="1">
      <alignment horizontal="center"/>
    </xf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2" fontId="25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justify" vertical="top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63"/>
      <c r="E3" s="75" t="s">
        <v>24</v>
      </c>
    </row>
    <row r="4" spans="2:8" ht="15">
      <c r="B4" s="64"/>
      <c r="C4" s="63"/>
      <c r="D4" s="63"/>
      <c r="E4" s="63"/>
    </row>
    <row r="5" spans="2:8" ht="15">
      <c r="B5" s="64" t="s">
        <v>25</v>
      </c>
      <c r="E5" s="64" t="s">
        <v>26</v>
      </c>
    </row>
    <row r="6" spans="2:8" ht="15">
      <c r="B6" s="64"/>
      <c r="E6" s="64"/>
    </row>
    <row r="7" spans="2:8" ht="15">
      <c r="B7" s="64" t="s">
        <v>27</v>
      </c>
      <c r="E7" s="64" t="s">
        <v>28</v>
      </c>
    </row>
    <row r="8" spans="2:8" ht="15">
      <c r="B8" s="64"/>
      <c r="E8" s="64"/>
    </row>
    <row r="9" spans="2:8" ht="15">
      <c r="B9" s="64" t="s">
        <v>29</v>
      </c>
      <c r="E9" s="64" t="s">
        <v>30</v>
      </c>
    </row>
    <row r="10" spans="2:8" ht="15">
      <c r="B10" s="64"/>
      <c r="E10" s="64"/>
    </row>
    <row r="11" spans="2:8" ht="15">
      <c r="B11" s="64" t="s">
        <v>31</v>
      </c>
      <c r="E11" s="64" t="s">
        <v>46</v>
      </c>
    </row>
    <row r="12" spans="2:8" ht="15">
      <c r="B12" s="64"/>
      <c r="D12" s="64"/>
      <c r="E12" s="64"/>
    </row>
    <row r="13" spans="2:8" ht="15.75" customHeight="1">
      <c r="B13" s="64" t="s">
        <v>32</v>
      </c>
      <c r="E13" s="175" t="s">
        <v>50</v>
      </c>
      <c r="F13" s="175"/>
      <c r="G13" s="175"/>
      <c r="H13" s="175"/>
    </row>
    <row r="14" spans="2:8" ht="15.75" customHeight="1">
      <c r="B14" s="64"/>
      <c r="D14" s="74"/>
      <c r="E14" s="175"/>
      <c r="F14" s="175"/>
      <c r="G14" s="175"/>
      <c r="H14" s="175"/>
    </row>
    <row r="15" spans="2:8" ht="15.75" customHeight="1">
      <c r="B15" s="64"/>
      <c r="D15" s="74"/>
      <c r="E15" s="175"/>
      <c r="F15" s="175"/>
      <c r="G15" s="175"/>
      <c r="H15" s="175"/>
    </row>
    <row r="16" spans="2:8" ht="15.75" customHeight="1">
      <c r="B16" s="64"/>
      <c r="D16" s="74"/>
      <c r="E16" s="175"/>
      <c r="F16" s="175"/>
      <c r="G16" s="175"/>
      <c r="H16" s="175"/>
    </row>
    <row r="17" spans="2:8" ht="15.75">
      <c r="B17" s="64"/>
      <c r="D17" s="65"/>
      <c r="E17" s="175"/>
      <c r="F17" s="175"/>
      <c r="G17" s="175"/>
      <c r="H17" s="175"/>
    </row>
    <row r="18" spans="2:8" ht="15.75">
      <c r="B18" s="64"/>
      <c r="D18" s="65"/>
      <c r="E18" s="65"/>
    </row>
    <row r="19" spans="2:8" ht="20.25">
      <c r="B19" s="64" t="s">
        <v>33</v>
      </c>
      <c r="E19" s="66" t="s">
        <v>34</v>
      </c>
    </row>
    <row r="20" spans="2:8" ht="15">
      <c r="B20" s="64"/>
      <c r="C20" s="63"/>
      <c r="D20" s="63"/>
      <c r="E20" s="63"/>
    </row>
    <row r="21" spans="2:8">
      <c r="B21" s="176" t="s">
        <v>47</v>
      </c>
      <c r="C21" s="177"/>
      <c r="D21" s="177"/>
      <c r="E21" s="177"/>
      <c r="F21" s="177"/>
      <c r="G21" s="177"/>
      <c r="H21" s="177"/>
    </row>
    <row r="22" spans="2:8">
      <c r="B22" s="177"/>
      <c r="C22" s="177"/>
      <c r="D22" s="177"/>
      <c r="E22" s="177"/>
      <c r="F22" s="177"/>
      <c r="G22" s="177"/>
      <c r="H22" s="177"/>
    </row>
    <row r="23" spans="2:8">
      <c r="B23" s="177"/>
      <c r="C23" s="177"/>
      <c r="D23" s="177"/>
      <c r="E23" s="177"/>
      <c r="F23" s="177"/>
      <c r="G23" s="177"/>
      <c r="H23" s="177"/>
    </row>
    <row r="24" spans="2:8">
      <c r="B24" s="177"/>
      <c r="C24" s="177"/>
      <c r="D24" s="177"/>
      <c r="E24" s="177"/>
      <c r="F24" s="177"/>
      <c r="G24" s="177"/>
      <c r="H24" s="177"/>
    </row>
    <row r="25" spans="2:8" ht="15">
      <c r="B25" s="64"/>
      <c r="C25" s="63"/>
      <c r="D25" s="63"/>
      <c r="E25" s="63"/>
    </row>
    <row r="26" spans="2:8" ht="12.75" customHeight="1">
      <c r="C26" s="63"/>
      <c r="D26" s="182" t="s">
        <v>51</v>
      </c>
      <c r="E26" s="182"/>
      <c r="F26" s="182"/>
    </row>
    <row r="27" spans="2:8" ht="20.25">
      <c r="B27" s="67"/>
      <c r="C27" s="63"/>
      <c r="D27" s="182"/>
      <c r="E27" s="182"/>
      <c r="F27" s="182"/>
    </row>
    <row r="28" spans="2:8">
      <c r="B28" s="176" t="s">
        <v>48</v>
      </c>
      <c r="C28" s="177"/>
      <c r="D28" s="177"/>
      <c r="E28" s="177"/>
      <c r="F28" s="177"/>
      <c r="G28" s="177"/>
      <c r="H28" s="177"/>
    </row>
    <row r="29" spans="2:8">
      <c r="B29" s="177"/>
      <c r="C29" s="177"/>
      <c r="D29" s="177"/>
      <c r="E29" s="177"/>
      <c r="F29" s="177"/>
      <c r="G29" s="177"/>
      <c r="H29" s="177"/>
    </row>
    <row r="30" spans="2:8">
      <c r="B30" s="177"/>
      <c r="C30" s="177"/>
      <c r="D30" s="177"/>
      <c r="E30" s="177"/>
      <c r="F30" s="177"/>
      <c r="G30" s="177"/>
      <c r="H30" s="177"/>
    </row>
    <row r="31" spans="2:8" ht="15">
      <c r="B31" s="64"/>
      <c r="C31" s="63"/>
      <c r="D31" s="63"/>
      <c r="E31" s="63"/>
    </row>
    <row r="32" spans="2:8" ht="12.75" customHeight="1">
      <c r="C32" s="172" t="s">
        <v>52</v>
      </c>
      <c r="D32" s="172"/>
      <c r="E32" s="172"/>
      <c r="F32" s="172"/>
    </row>
    <row r="33" spans="2:8" ht="20.25">
      <c r="B33" s="67"/>
      <c r="C33" s="172"/>
      <c r="D33" s="172"/>
      <c r="E33" s="172"/>
      <c r="F33" s="172"/>
    </row>
    <row r="34" spans="2:8">
      <c r="B34" s="176" t="s">
        <v>49</v>
      </c>
      <c r="C34" s="177"/>
      <c r="D34" s="177"/>
      <c r="E34" s="177"/>
      <c r="F34" s="177"/>
      <c r="G34" s="177"/>
      <c r="H34" s="177"/>
    </row>
    <row r="35" spans="2:8">
      <c r="B35" s="177"/>
      <c r="C35" s="177"/>
      <c r="D35" s="177"/>
      <c r="E35" s="177"/>
      <c r="F35" s="177"/>
      <c r="G35" s="177"/>
      <c r="H35" s="177"/>
    </row>
    <row r="36" spans="2:8">
      <c r="B36" s="177"/>
      <c r="C36" s="177"/>
      <c r="D36" s="177"/>
      <c r="E36" s="177"/>
      <c r="F36" s="177"/>
      <c r="G36" s="177"/>
      <c r="H36" s="177"/>
    </row>
    <row r="37" spans="2:8">
      <c r="B37" s="177"/>
      <c r="C37" s="177"/>
      <c r="D37" s="177"/>
      <c r="E37" s="177"/>
      <c r="F37" s="177"/>
      <c r="G37" s="177"/>
      <c r="H37" s="177"/>
    </row>
    <row r="38" spans="2:8">
      <c r="B38" s="177"/>
      <c r="C38" s="177"/>
      <c r="D38" s="177"/>
      <c r="E38" s="177"/>
      <c r="F38" s="177"/>
      <c r="G38" s="177"/>
      <c r="H38" s="177"/>
    </row>
    <row r="39" spans="2:8">
      <c r="B39" s="177"/>
      <c r="C39" s="177"/>
      <c r="D39" s="177"/>
      <c r="E39" s="177"/>
      <c r="F39" s="177"/>
      <c r="G39" s="177"/>
      <c r="H39" s="177"/>
    </row>
    <row r="40" spans="2:8">
      <c r="B40" s="177"/>
      <c r="C40" s="177"/>
      <c r="D40" s="177"/>
      <c r="E40" s="177"/>
      <c r="F40" s="177"/>
      <c r="G40" s="177"/>
      <c r="H40" s="177"/>
    </row>
    <row r="41" spans="2:8" ht="15">
      <c r="B41" s="64"/>
      <c r="C41" s="63"/>
      <c r="D41" s="63"/>
      <c r="E41" s="63"/>
    </row>
    <row r="42" spans="2:8" ht="15.75" thickBot="1">
      <c r="B42" s="64"/>
      <c r="C42" s="63"/>
      <c r="D42" s="63"/>
      <c r="E42" s="63"/>
    </row>
    <row r="43" spans="2:8" s="71" customFormat="1" ht="24.95" customHeight="1" thickBot="1">
      <c r="C43" s="68" t="s">
        <v>35</v>
      </c>
      <c r="D43" s="178" t="s">
        <v>36</v>
      </c>
      <c r="E43" s="179"/>
      <c r="F43" s="69" t="s">
        <v>41</v>
      </c>
      <c r="G43" s="70" t="s">
        <v>42</v>
      </c>
    </row>
    <row r="44" spans="2:8" s="71" customFormat="1" ht="24.95" customHeight="1">
      <c r="C44" s="73">
        <v>1</v>
      </c>
      <c r="D44" s="180" t="s">
        <v>37</v>
      </c>
      <c r="E44" s="181"/>
      <c r="F44" s="73" t="s">
        <v>43</v>
      </c>
      <c r="G44" s="73" t="s">
        <v>43</v>
      </c>
    </row>
    <row r="45" spans="2:8" s="71" customFormat="1" ht="24.95" customHeight="1">
      <c r="C45" s="72">
        <v>2</v>
      </c>
      <c r="D45" s="173" t="s">
        <v>38</v>
      </c>
      <c r="E45" s="174"/>
      <c r="F45" s="72" t="s">
        <v>44</v>
      </c>
      <c r="G45" s="72" t="s">
        <v>44</v>
      </c>
    </row>
    <row r="46" spans="2:8" s="71" customFormat="1" ht="24.95" customHeight="1">
      <c r="C46" s="72">
        <v>3</v>
      </c>
      <c r="D46" s="173" t="s">
        <v>39</v>
      </c>
      <c r="E46" s="174"/>
      <c r="F46" s="72" t="s">
        <v>45</v>
      </c>
      <c r="G46" s="72" t="s">
        <v>45</v>
      </c>
    </row>
    <row r="47" spans="2:8" ht="15">
      <c r="B47" s="64" t="s">
        <v>40</v>
      </c>
      <c r="C47" s="63"/>
      <c r="D47" s="63"/>
      <c r="E47" s="63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40"/>
  <sheetViews>
    <sheetView workbookViewId="0">
      <selection activeCell="G16" sqref="G16"/>
    </sheetView>
  </sheetViews>
  <sheetFormatPr defaultRowHeight="15.75"/>
  <cols>
    <col min="1" max="7" width="9.140625" style="44"/>
    <col min="8" max="8" width="15.7109375" style="44" bestFit="1" customWidth="1"/>
    <col min="9" max="9" width="3" style="44" customWidth="1"/>
    <col min="10" max="10" width="4.140625" style="44" customWidth="1"/>
    <col min="11" max="11" width="3.42578125" style="44" customWidth="1"/>
    <col min="12" max="16384" width="9.140625" style="44"/>
  </cols>
  <sheetData>
    <row r="2" spans="1:13" ht="15.75" customHeight="1">
      <c r="C2" s="101" t="s">
        <v>8</v>
      </c>
      <c r="D2" s="183" t="s">
        <v>156</v>
      </c>
      <c r="E2" s="183"/>
      <c r="F2" s="183"/>
      <c r="G2" s="183"/>
      <c r="H2" s="183"/>
      <c r="I2" s="183"/>
      <c r="J2" s="183"/>
      <c r="K2" s="100"/>
      <c r="L2" s="100"/>
    </row>
    <row r="3" spans="1:13">
      <c r="D3" s="183"/>
      <c r="E3" s="183"/>
      <c r="F3" s="183"/>
      <c r="G3" s="183"/>
      <c r="H3" s="183"/>
      <c r="I3" s="183"/>
      <c r="J3" s="183"/>
      <c r="K3" s="100"/>
      <c r="L3" s="100"/>
    </row>
    <row r="4" spans="1:13">
      <c r="D4" s="183"/>
      <c r="E4" s="183"/>
      <c r="F4" s="183"/>
      <c r="G4" s="183"/>
      <c r="H4" s="183"/>
      <c r="I4" s="183"/>
      <c r="J4" s="183"/>
      <c r="K4" s="100"/>
      <c r="L4" s="100"/>
    </row>
    <row r="5" spans="1:13">
      <c r="D5" s="183"/>
      <c r="E5" s="183"/>
      <c r="F5" s="183"/>
      <c r="G5" s="183"/>
      <c r="H5" s="183"/>
      <c r="I5" s="183"/>
      <c r="J5" s="183"/>
      <c r="K5" s="99"/>
    </row>
    <row r="6" spans="1:13" ht="27">
      <c r="F6" s="98" t="s">
        <v>70</v>
      </c>
      <c r="I6" s="98"/>
    </row>
    <row r="7" spans="1:13" ht="16.5" thickBot="1"/>
    <row r="8" spans="1:13" s="80" customFormat="1" ht="16.5" thickBot="1">
      <c r="B8" s="97" t="s">
        <v>69</v>
      </c>
      <c r="C8" s="96" t="s">
        <v>68</v>
      </c>
      <c r="D8" s="95"/>
      <c r="E8" s="95"/>
      <c r="F8" s="95"/>
      <c r="G8" s="94"/>
      <c r="H8" s="186" t="s">
        <v>67</v>
      </c>
      <c r="I8" s="187"/>
      <c r="J8" s="188"/>
      <c r="K8" s="189"/>
    </row>
    <row r="10" spans="1:13">
      <c r="C10" s="46" t="s">
        <v>66</v>
      </c>
    </row>
    <row r="11" spans="1:13">
      <c r="B11" s="109" t="s">
        <v>65</v>
      </c>
      <c r="C11" s="62" t="s">
        <v>64</v>
      </c>
      <c r="D11" s="62"/>
      <c r="H11" s="107">
        <f>'(Abs)'!J31</f>
        <v>0</v>
      </c>
      <c r="I11" s="83" t="s">
        <v>11</v>
      </c>
    </row>
    <row r="12" spans="1:13">
      <c r="B12" s="109" t="s">
        <v>63</v>
      </c>
      <c r="C12" s="62" t="s">
        <v>62</v>
      </c>
      <c r="D12" s="62"/>
      <c r="H12" s="107">
        <f>'(Abs)'!J65</f>
        <v>0</v>
      </c>
      <c r="I12" s="83" t="s">
        <v>11</v>
      </c>
    </row>
    <row r="13" spans="1:13" s="82" customFormat="1">
      <c r="H13" s="92"/>
      <c r="I13" s="91"/>
    </row>
    <row r="14" spans="1:13" s="82" customFormat="1">
      <c r="A14" s="44"/>
      <c r="B14" s="44"/>
      <c r="C14" s="46" t="s">
        <v>154</v>
      </c>
      <c r="D14" s="44"/>
      <c r="E14" s="44"/>
      <c r="F14" s="44"/>
      <c r="G14" s="44"/>
      <c r="H14" s="44"/>
      <c r="I14" s="62"/>
      <c r="J14" s="44"/>
      <c r="K14" s="44"/>
      <c r="L14" s="44"/>
      <c r="M14" s="44"/>
    </row>
    <row r="15" spans="1:13" s="82" customFormat="1">
      <c r="A15" s="44"/>
      <c r="B15" s="109" t="s">
        <v>65</v>
      </c>
      <c r="C15" s="62" t="s">
        <v>74</v>
      </c>
      <c r="D15" s="62"/>
      <c r="E15" s="44"/>
      <c r="F15" s="44"/>
      <c r="G15" s="44"/>
      <c r="H15" s="107">
        <f>'(Abs)'!J79</f>
        <v>11614</v>
      </c>
      <c r="I15" s="108" t="s">
        <v>11</v>
      </c>
      <c r="J15" s="44"/>
      <c r="K15" s="44"/>
      <c r="L15" s="44"/>
      <c r="M15" s="44"/>
    </row>
    <row r="16" spans="1:13" s="82" customFormat="1">
      <c r="A16" s="44"/>
      <c r="B16" s="109" t="s">
        <v>63</v>
      </c>
      <c r="C16" s="62" t="s">
        <v>62</v>
      </c>
      <c r="D16" s="62"/>
      <c r="E16" s="44"/>
      <c r="F16" s="44"/>
      <c r="G16" s="44"/>
      <c r="H16" s="107">
        <f>'(Abs)'!J99</f>
        <v>0</v>
      </c>
      <c r="I16" s="108" t="s">
        <v>11</v>
      </c>
      <c r="J16" s="44"/>
      <c r="K16" s="44"/>
      <c r="L16" s="44"/>
      <c r="M16" s="44"/>
    </row>
    <row r="17" spans="1:13" s="82" customFormat="1">
      <c r="A17" s="44"/>
      <c r="B17" s="109"/>
      <c r="C17" s="62"/>
      <c r="D17" s="62"/>
      <c r="E17" s="44"/>
      <c r="F17" s="44"/>
      <c r="G17" s="44"/>
      <c r="H17" s="107"/>
      <c r="I17" s="83"/>
      <c r="J17" s="44"/>
      <c r="K17" s="44"/>
      <c r="L17" s="44"/>
      <c r="M17" s="44"/>
    </row>
    <row r="18" spans="1:13" s="82" customFormat="1">
      <c r="A18" s="44"/>
      <c r="B18" s="88"/>
      <c r="C18" s="44"/>
      <c r="D18" s="44"/>
      <c r="E18" s="44"/>
      <c r="F18" s="44"/>
      <c r="G18" s="44"/>
      <c r="H18" s="93"/>
      <c r="I18" s="83"/>
      <c r="J18" s="44"/>
      <c r="K18" s="44"/>
      <c r="L18" s="44"/>
      <c r="M18" s="44"/>
    </row>
    <row r="19" spans="1:13">
      <c r="C19" s="46"/>
    </row>
    <row r="20" spans="1:13">
      <c r="B20" s="109"/>
      <c r="C20" s="62"/>
      <c r="D20" s="62"/>
      <c r="H20" s="107"/>
      <c r="I20" s="108"/>
    </row>
    <row r="21" spans="1:13">
      <c r="B21" s="88"/>
      <c r="H21" s="93"/>
      <c r="I21" s="83"/>
    </row>
    <row r="22" spans="1:13">
      <c r="C22" s="46"/>
    </row>
    <row r="23" spans="1:13">
      <c r="B23" s="109"/>
      <c r="C23" s="62"/>
      <c r="D23" s="62"/>
      <c r="H23" s="107"/>
      <c r="I23" s="108"/>
    </row>
    <row r="24" spans="1:13">
      <c r="A24" s="82"/>
      <c r="B24" s="109"/>
      <c r="C24" s="62"/>
      <c r="D24" s="62"/>
      <c r="H24" s="107"/>
      <c r="I24" s="108"/>
      <c r="J24" s="82"/>
      <c r="K24" s="82"/>
      <c r="L24" s="82"/>
      <c r="M24" s="82"/>
    </row>
    <row r="25" spans="1:13">
      <c r="A25" s="82"/>
      <c r="B25" s="88"/>
      <c r="H25" s="107"/>
      <c r="I25" s="108"/>
      <c r="J25" s="82"/>
      <c r="K25" s="82"/>
      <c r="L25" s="82"/>
      <c r="M25" s="82"/>
    </row>
    <row r="26" spans="1:13">
      <c r="A26" s="82"/>
      <c r="C26" s="46"/>
      <c r="J26" s="82"/>
      <c r="K26" s="82"/>
      <c r="L26" s="82"/>
      <c r="M26" s="82"/>
    </row>
    <row r="27" spans="1:13">
      <c r="A27" s="82"/>
      <c r="B27" s="109"/>
      <c r="C27" s="62"/>
      <c r="D27" s="62"/>
      <c r="H27" s="107"/>
      <c r="I27" s="108"/>
      <c r="J27" s="82"/>
      <c r="K27" s="82"/>
      <c r="L27" s="82"/>
      <c r="M27" s="82"/>
    </row>
    <row r="28" spans="1:13" ht="16.5" thickBot="1">
      <c r="A28" s="82"/>
      <c r="B28" s="88"/>
      <c r="H28" s="107"/>
      <c r="I28" s="108"/>
      <c r="J28" s="82"/>
      <c r="K28" s="82"/>
      <c r="L28" s="82"/>
      <c r="M28" s="82"/>
    </row>
    <row r="29" spans="1:13" s="82" customFormat="1" ht="16.5" thickBot="1">
      <c r="F29" s="110"/>
      <c r="G29" s="101" t="s">
        <v>61</v>
      </c>
      <c r="H29" s="90">
        <f>SUM(H11:H27)</f>
        <v>11614</v>
      </c>
      <c r="I29" s="89" t="s">
        <v>11</v>
      </c>
      <c r="J29" s="84"/>
      <c r="K29" s="83"/>
    </row>
    <row r="30" spans="1:13" s="82" customFormat="1" ht="16.5" thickBot="1">
      <c r="F30" s="110"/>
      <c r="G30" s="101"/>
      <c r="H30" s="85"/>
      <c r="I30" s="83"/>
      <c r="J30" s="84"/>
      <c r="K30" s="83"/>
    </row>
    <row r="31" spans="1:13" s="82" customFormat="1" ht="16.5" thickBot="1">
      <c r="F31" s="110"/>
      <c r="G31" s="109" t="s">
        <v>60</v>
      </c>
      <c r="H31" s="87">
        <f>ROUND(SUM(H29),-3)</f>
        <v>12000</v>
      </c>
      <c r="I31" s="86" t="s">
        <v>11</v>
      </c>
      <c r="J31" s="84"/>
      <c r="K31" s="83"/>
    </row>
    <row r="32" spans="1:13" s="82" customFormat="1">
      <c r="F32" s="110"/>
      <c r="G32" s="109"/>
      <c r="H32" s="105"/>
      <c r="I32" s="106"/>
      <c r="J32" s="84"/>
      <c r="K32" s="83"/>
    </row>
    <row r="33" spans="1:13" s="82" customFormat="1">
      <c r="G33" s="88"/>
      <c r="H33" s="105"/>
      <c r="I33" s="106"/>
      <c r="J33" s="84"/>
      <c r="K33" s="83"/>
    </row>
    <row r="34" spans="1:13" s="82" customFormat="1">
      <c r="G34" s="88"/>
      <c r="H34" s="105"/>
      <c r="I34" s="106"/>
      <c r="J34" s="84"/>
      <c r="K34" s="83"/>
    </row>
    <row r="35" spans="1:13" s="82" customFormat="1">
      <c r="A35" s="44"/>
      <c r="B35" s="80"/>
      <c r="C35" s="78" t="s">
        <v>59</v>
      </c>
      <c r="D35" s="78"/>
      <c r="E35" s="79"/>
      <c r="F35" s="44"/>
      <c r="G35" s="185" t="s">
        <v>58</v>
      </c>
      <c r="H35" s="185"/>
      <c r="I35" s="185"/>
      <c r="J35" s="185"/>
      <c r="K35" s="185"/>
    </row>
    <row r="36" spans="1:13" s="82" customFormat="1">
      <c r="A36" s="184" t="s">
        <v>71</v>
      </c>
      <c r="B36" s="184"/>
      <c r="C36" s="184"/>
      <c r="D36" s="184"/>
      <c r="E36" s="184"/>
      <c r="F36" s="77"/>
      <c r="G36" s="184" t="s">
        <v>72</v>
      </c>
      <c r="H36" s="184"/>
      <c r="I36" s="184"/>
      <c r="J36" s="184"/>
      <c r="K36" s="184"/>
      <c r="L36" s="44"/>
      <c r="M36" s="44"/>
    </row>
    <row r="37" spans="1:13" s="82" customFormat="1">
      <c r="A37" s="44"/>
      <c r="B37" s="44"/>
      <c r="C37" s="77" t="s">
        <v>57</v>
      </c>
      <c r="D37" s="77"/>
      <c r="E37" s="77"/>
      <c r="F37" s="44"/>
      <c r="G37" s="184" t="s">
        <v>57</v>
      </c>
      <c r="H37" s="184"/>
      <c r="I37" s="184"/>
      <c r="J37" s="184"/>
      <c r="K37" s="184"/>
      <c r="L37" s="44"/>
      <c r="M37" s="44"/>
    </row>
    <row r="38" spans="1:13" s="82" customForma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</row>
    <row r="39" spans="1:13" s="82" customFormat="1">
      <c r="A39" s="44"/>
      <c r="B39" s="44"/>
      <c r="C39" s="44"/>
      <c r="D39" s="44"/>
      <c r="E39" s="44"/>
      <c r="F39" s="81"/>
      <c r="G39" s="44"/>
      <c r="H39" s="44"/>
      <c r="I39" s="44"/>
      <c r="J39" s="44"/>
      <c r="K39" s="44"/>
      <c r="L39" s="44"/>
      <c r="M39" s="44"/>
    </row>
    <row r="40" spans="1:13" s="82" customForma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</row>
  </sheetData>
  <mergeCells count="7">
    <mergeCell ref="D2:J5"/>
    <mergeCell ref="A36:E36"/>
    <mergeCell ref="G36:K36"/>
    <mergeCell ref="G35:K35"/>
    <mergeCell ref="G37:K37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K409"/>
  <sheetViews>
    <sheetView tabSelected="1" view="pageBreakPreview" topLeftCell="A112" workbookViewId="0">
      <selection activeCell="B15" sqref="B15"/>
    </sheetView>
  </sheetViews>
  <sheetFormatPr defaultRowHeight="15"/>
  <cols>
    <col min="1" max="1" width="5.7109375" style="14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4" t="s">
        <v>8</v>
      </c>
      <c r="B1" s="14"/>
      <c r="C1" s="190" t="s">
        <v>249</v>
      </c>
      <c r="D1" s="190"/>
      <c r="E1" s="190"/>
      <c r="F1" s="190"/>
      <c r="G1" s="190"/>
      <c r="H1" s="190"/>
      <c r="I1" s="190"/>
      <c r="J1" s="190"/>
      <c r="K1" s="190"/>
    </row>
    <row r="2" spans="1:11" ht="18" customHeight="1">
      <c r="C2" s="190"/>
      <c r="D2" s="190"/>
      <c r="E2" s="190"/>
      <c r="F2" s="190"/>
      <c r="G2" s="190"/>
      <c r="H2" s="190"/>
      <c r="I2" s="190"/>
      <c r="J2" s="190"/>
      <c r="K2" s="190"/>
    </row>
    <row r="3" spans="1:11" ht="21" customHeight="1">
      <c r="C3" s="190"/>
      <c r="D3" s="190"/>
      <c r="E3" s="190"/>
      <c r="F3" s="190"/>
      <c r="G3" s="190"/>
      <c r="H3" s="190"/>
      <c r="I3" s="190"/>
      <c r="J3" s="190"/>
      <c r="K3" s="190"/>
    </row>
    <row r="4" spans="1:11" ht="15" customHeight="1">
      <c r="C4" s="14"/>
      <c r="D4" s="19" t="s">
        <v>209</v>
      </c>
      <c r="E4" s="3"/>
      <c r="F4" s="3"/>
      <c r="G4" s="4"/>
      <c r="H4" s="46"/>
    </row>
    <row r="5" spans="1:11" ht="15" customHeight="1" thickBot="1">
      <c r="C5" s="14"/>
      <c r="D5" s="19"/>
      <c r="E5" s="3"/>
      <c r="F5" s="3"/>
      <c r="G5" s="4"/>
      <c r="H5" s="46"/>
    </row>
    <row r="6" spans="1:11" ht="15" customHeight="1" thickBot="1">
      <c r="A6" s="16" t="s">
        <v>7</v>
      </c>
      <c r="B6" s="17" t="s">
        <v>16</v>
      </c>
      <c r="C6" s="9"/>
      <c r="D6" s="18" t="s">
        <v>15</v>
      </c>
      <c r="E6" s="9"/>
      <c r="F6" s="9" t="s">
        <v>14</v>
      </c>
      <c r="G6" s="18"/>
      <c r="H6" s="42"/>
      <c r="I6" s="11" t="s">
        <v>12</v>
      </c>
      <c r="J6" s="9" t="s">
        <v>13</v>
      </c>
      <c r="K6" s="10"/>
    </row>
    <row r="7" spans="1:11" ht="18" customHeight="1">
      <c r="A7" s="15"/>
      <c r="B7" s="103" t="s">
        <v>79</v>
      </c>
      <c r="D7" s="15"/>
      <c r="E7" s="15"/>
      <c r="F7" s="15"/>
      <c r="G7" s="15"/>
      <c r="H7" s="13"/>
      <c r="I7" s="15"/>
      <c r="J7" s="15"/>
      <c r="K7" s="15"/>
    </row>
    <row r="8" spans="1:11" ht="14.1" customHeight="1">
      <c r="A8" s="15"/>
      <c r="B8" s="103" t="s">
        <v>53</v>
      </c>
      <c r="D8" s="15"/>
      <c r="E8" s="15"/>
      <c r="F8" s="15"/>
      <c r="G8" s="15"/>
      <c r="H8" s="13"/>
      <c r="I8" s="15"/>
      <c r="J8" s="15"/>
      <c r="K8" s="15"/>
    </row>
    <row r="9" spans="1:11" ht="14.1" customHeight="1">
      <c r="A9" s="112">
        <v>1</v>
      </c>
      <c r="B9" s="118" t="s">
        <v>84</v>
      </c>
      <c r="C9" s="119"/>
      <c r="D9" s="120"/>
      <c r="E9" s="117"/>
      <c r="F9" s="50"/>
      <c r="G9" s="51"/>
      <c r="H9" s="52"/>
      <c r="I9" s="116"/>
      <c r="J9" s="53"/>
      <c r="K9" s="54"/>
    </row>
    <row r="10" spans="1:11" ht="14.1" customHeight="1">
      <c r="A10" s="112"/>
      <c r="B10" s="119" t="s">
        <v>85</v>
      </c>
      <c r="C10" s="119"/>
      <c r="D10" s="120">
        <f>Mes!J11</f>
        <v>800</v>
      </c>
      <c r="E10" s="117" t="s">
        <v>10</v>
      </c>
      <c r="F10" s="50">
        <v>226</v>
      </c>
      <c r="G10" s="51" t="s">
        <v>9</v>
      </c>
      <c r="H10" s="52">
        <v>88</v>
      </c>
      <c r="I10" s="116" t="s">
        <v>86</v>
      </c>
      <c r="J10" s="53">
        <f>IF(MID(I10,1,2)=("P."),(ROUND(D10*((F10)+(H10/100)),)),IF(MID(I10,1,2)=("%o"),(ROUND(D10*(((F10)+(H10/100))/1000),)),IF(MID(I10,1,2)=("Ea"),(ROUND(D10*((F10)+(H10/100)),)),ROUND(D10*(((F10)+(H10/100))/100),))))</f>
        <v>1815</v>
      </c>
      <c r="K10" s="54" t="s">
        <v>11</v>
      </c>
    </row>
    <row r="11" spans="1:11" ht="14.1" customHeight="1">
      <c r="A11" s="112"/>
      <c r="B11" s="119"/>
      <c r="C11" s="119"/>
      <c r="D11" s="48" t="s">
        <v>239</v>
      </c>
      <c r="E11" s="117"/>
      <c r="F11" s="50"/>
      <c r="G11" s="51"/>
      <c r="H11" s="52"/>
      <c r="I11" s="116"/>
      <c r="J11" s="53"/>
      <c r="K11" s="54"/>
    </row>
    <row r="12" spans="1:11" ht="14.1" customHeight="1">
      <c r="A12" s="15">
        <v>2</v>
      </c>
      <c r="B12" s="1" t="s">
        <v>76</v>
      </c>
      <c r="D12" s="15"/>
      <c r="E12" s="15"/>
      <c r="F12" s="15"/>
      <c r="G12" s="15"/>
      <c r="H12" s="13"/>
      <c r="I12" s="15"/>
      <c r="J12" s="15"/>
      <c r="K12" s="15"/>
    </row>
    <row r="13" spans="1:11" ht="14.1" customHeight="1">
      <c r="A13" s="15"/>
      <c r="B13" s="1" t="s">
        <v>77</v>
      </c>
      <c r="D13" s="15"/>
      <c r="E13" s="15"/>
      <c r="F13" s="15"/>
      <c r="G13" s="15"/>
      <c r="H13" s="13"/>
      <c r="I13" s="15"/>
      <c r="J13" s="15"/>
      <c r="K13" s="15"/>
    </row>
    <row r="14" spans="1:11" ht="14.1" customHeight="1">
      <c r="A14" s="15"/>
      <c r="B14" s="1" t="s">
        <v>78</v>
      </c>
      <c r="D14" s="15"/>
      <c r="E14" s="15"/>
      <c r="F14" s="15"/>
      <c r="G14" s="15"/>
      <c r="H14" s="13"/>
      <c r="I14" s="15"/>
      <c r="J14" s="15"/>
      <c r="K14" s="15"/>
    </row>
    <row r="15" spans="1:11" ht="14.1" customHeight="1">
      <c r="A15" s="15"/>
      <c r="B15" s="1" t="s">
        <v>250</v>
      </c>
      <c r="D15" s="120">
        <v>3500</v>
      </c>
      <c r="E15" s="117" t="s">
        <v>10</v>
      </c>
      <c r="F15" s="50">
        <v>2717</v>
      </c>
      <c r="G15" s="51" t="s">
        <v>9</v>
      </c>
      <c r="H15" s="52">
        <v>0</v>
      </c>
      <c r="I15" s="116" t="s">
        <v>86</v>
      </c>
      <c r="J15" s="53">
        <f>IF(MID(I15,1,2)=("P."),(ROUND(D15*((F15)+(H15/100)),)),IF(MID(I15,1,2)=("%o"),(ROUND(D15*(((F15)+(H15/100))/1000),)),IF(MID(I15,1,2)=("Ea"),(ROUND(D15*((F15)+(H15/100)),)),ROUND(D15*(((F15)+(H15/100))/100),))))</f>
        <v>95095</v>
      </c>
      <c r="K15" s="54" t="s">
        <v>11</v>
      </c>
    </row>
    <row r="16" spans="1:11" ht="14.1" customHeight="1">
      <c r="A16" s="15"/>
      <c r="D16" s="48" t="s">
        <v>240</v>
      </c>
      <c r="E16" s="117"/>
      <c r="F16" s="50"/>
      <c r="G16" s="51"/>
      <c r="H16" s="52"/>
      <c r="I16" s="116"/>
      <c r="J16" s="53"/>
      <c r="K16" s="54"/>
    </row>
    <row r="17" spans="1:11" ht="14.1" customHeight="1">
      <c r="A17" s="112">
        <v>3</v>
      </c>
      <c r="B17" s="47" t="s">
        <v>203</v>
      </c>
      <c r="C17" s="47"/>
      <c r="D17" s="128"/>
      <c r="E17" s="115"/>
      <c r="F17" s="50"/>
      <c r="G17" s="122"/>
      <c r="H17" s="52"/>
      <c r="I17" s="116"/>
      <c r="J17" s="129"/>
      <c r="K17" s="57"/>
    </row>
    <row r="18" spans="1:11" ht="14.1" customHeight="1">
      <c r="A18" s="112"/>
      <c r="B18" s="47" t="s">
        <v>204</v>
      </c>
      <c r="C18" s="47"/>
      <c r="D18" s="120"/>
      <c r="E18" s="47"/>
      <c r="F18" s="47"/>
      <c r="G18" s="47"/>
      <c r="H18" s="47"/>
      <c r="I18" s="47"/>
      <c r="J18" s="47"/>
      <c r="K18" s="47"/>
    </row>
    <row r="19" spans="1:11" ht="14.1" customHeight="1">
      <c r="A19" s="112"/>
      <c r="B19" s="47" t="s">
        <v>205</v>
      </c>
      <c r="C19" s="47"/>
      <c r="D19" s="120"/>
      <c r="E19" s="49"/>
      <c r="F19" s="50"/>
      <c r="G19" s="51"/>
      <c r="H19" s="52"/>
      <c r="I19" s="116"/>
      <c r="J19" s="53"/>
      <c r="K19" s="57"/>
    </row>
    <row r="20" spans="1:11" ht="14.1" customHeight="1">
      <c r="A20" s="112"/>
      <c r="B20" s="47" t="s">
        <v>206</v>
      </c>
      <c r="C20" s="47"/>
      <c r="D20" s="128">
        <f>Mes!J49</f>
        <v>213.75</v>
      </c>
      <c r="E20" s="115" t="s">
        <v>10</v>
      </c>
      <c r="F20" s="50">
        <v>1160</v>
      </c>
      <c r="G20" s="122" t="s">
        <v>9</v>
      </c>
      <c r="H20" s="52">
        <v>6</v>
      </c>
      <c r="I20" s="116" t="s">
        <v>207</v>
      </c>
      <c r="J20" s="53">
        <f>IF(MID(I20,1,2)=("P."),(ROUND(D20*((F20)+(H20/100)),)),IF(MID(I20,1,2)=("%o"),(ROUND(D20*(((F20)+(H20/100))/1000),)),IF(MID(I20,1,2)=("Ea"),(ROUND(D20*((F20)+(H20/100)),)),ROUND(D20*(((F20)+(H20/100))/100),))))</f>
        <v>2480</v>
      </c>
      <c r="K20" s="54" t="s">
        <v>11</v>
      </c>
    </row>
    <row r="21" spans="1:11" ht="14.1" customHeight="1">
      <c r="A21" s="112"/>
      <c r="B21" s="47"/>
      <c r="C21" s="47"/>
      <c r="D21" s="168" t="s">
        <v>241</v>
      </c>
      <c r="E21" s="115"/>
      <c r="F21" s="50"/>
      <c r="G21" s="122"/>
      <c r="H21" s="52"/>
      <c r="I21" s="116"/>
      <c r="J21" s="53"/>
      <c r="K21" s="54"/>
    </row>
    <row r="22" spans="1:11" ht="14.1" customHeight="1">
      <c r="A22" s="15">
        <v>4</v>
      </c>
      <c r="B22" s="20" t="s">
        <v>148</v>
      </c>
      <c r="C22" s="15"/>
      <c r="D22" s="35"/>
      <c r="E22" s="36"/>
      <c r="F22" s="37"/>
      <c r="G22" s="38"/>
      <c r="H22" s="43"/>
      <c r="I22" s="39"/>
      <c r="J22" s="34"/>
      <c r="K22" s="8"/>
    </row>
    <row r="23" spans="1:11" ht="14.1" customHeight="1">
      <c r="A23" s="15"/>
      <c r="B23" s="20" t="s">
        <v>149</v>
      </c>
      <c r="D23" s="15"/>
      <c r="E23" s="15"/>
      <c r="F23" s="15"/>
      <c r="G23" s="15"/>
      <c r="H23" s="13"/>
      <c r="I23" s="15"/>
      <c r="J23" s="15"/>
      <c r="K23" s="15"/>
    </row>
    <row r="24" spans="1:11" ht="14.1" customHeight="1">
      <c r="A24" s="15"/>
      <c r="B24" s="20" t="s">
        <v>150</v>
      </c>
      <c r="D24" s="15"/>
      <c r="E24" s="15"/>
      <c r="F24" s="15"/>
      <c r="G24" s="15"/>
      <c r="H24" s="13"/>
      <c r="I24" s="15"/>
      <c r="J24" s="15"/>
      <c r="K24" s="15"/>
    </row>
    <row r="25" spans="1:11" ht="14.1" customHeight="1">
      <c r="A25" s="15"/>
      <c r="B25" s="20" t="s">
        <v>151</v>
      </c>
      <c r="D25" s="15"/>
      <c r="E25" s="15"/>
      <c r="F25" s="15"/>
      <c r="G25" s="15"/>
      <c r="H25" s="13"/>
      <c r="I25" s="15"/>
      <c r="J25" s="15"/>
      <c r="K25" s="15"/>
    </row>
    <row r="26" spans="1:11" ht="14.1" customHeight="1">
      <c r="A26" s="15"/>
      <c r="B26" s="20" t="s">
        <v>152</v>
      </c>
      <c r="D26" s="15"/>
      <c r="E26" s="15"/>
      <c r="F26" s="15"/>
      <c r="G26" s="15"/>
      <c r="H26" s="13"/>
      <c r="I26" s="15"/>
      <c r="J26" s="15"/>
      <c r="K26" s="15"/>
    </row>
    <row r="27" spans="1:11" ht="14.1" customHeight="1">
      <c r="A27" s="15"/>
      <c r="B27" s="20" t="s">
        <v>153</v>
      </c>
      <c r="D27" s="120">
        <f>Mes!J52</f>
        <v>56</v>
      </c>
      <c r="E27" s="117" t="s">
        <v>10</v>
      </c>
      <c r="F27" s="50">
        <v>1507</v>
      </c>
      <c r="G27" s="51" t="s">
        <v>9</v>
      </c>
      <c r="H27" s="52">
        <v>66</v>
      </c>
      <c r="I27" s="116" t="s">
        <v>6</v>
      </c>
      <c r="J27" s="147">
        <f>IF(MID(I27,1,2)=("P."),(ROUND(D27*((F27)+(H27/100)),)),IF(MID(I27,1,2)=("%o"),(ROUND(D27*(((F27)+(H27/100))/1000),)),IF(MID(I27,1,2)=("Ea"),(ROUND(D27*((F27)+(H27/100)),)),ROUND(D27*(((F27)+(H27/100))/100),))))</f>
        <v>84429</v>
      </c>
      <c r="K27" s="54" t="s">
        <v>11</v>
      </c>
    </row>
    <row r="28" spans="1:11" ht="14.1" customHeight="1">
      <c r="A28" s="15"/>
      <c r="B28" s="20"/>
      <c r="D28" s="48" t="s">
        <v>242</v>
      </c>
      <c r="E28" s="117"/>
      <c r="F28" s="50"/>
      <c r="G28" s="51"/>
      <c r="H28" s="52"/>
      <c r="I28" s="116"/>
      <c r="J28" s="147"/>
      <c r="K28" s="54"/>
    </row>
    <row r="29" spans="1:11" ht="14.1" customHeight="1">
      <c r="A29" s="15"/>
      <c r="B29" s="47"/>
      <c r="C29" s="47"/>
      <c r="D29" s="120"/>
      <c r="E29" s="12"/>
      <c r="F29" s="12"/>
      <c r="G29" s="12"/>
      <c r="H29" s="43"/>
      <c r="I29" s="7" t="s">
        <v>55</v>
      </c>
      <c r="J29" s="40">
        <f>SUM(J9:J27)</f>
        <v>183819</v>
      </c>
      <c r="K29" s="29" t="s">
        <v>11</v>
      </c>
    </row>
    <row r="30" spans="1:11" ht="14.1" customHeight="1">
      <c r="A30" s="15"/>
      <c r="B30" s="20"/>
      <c r="C30" s="12"/>
      <c r="D30" s="12"/>
      <c r="E30" s="49" t="s">
        <v>246</v>
      </c>
      <c r="F30" s="50"/>
      <c r="G30" s="51"/>
      <c r="H30" s="52"/>
      <c r="I30" s="50"/>
      <c r="J30" s="53"/>
      <c r="K30" s="54"/>
    </row>
    <row r="31" spans="1:11" ht="14.1" customHeight="1">
      <c r="A31" s="15"/>
      <c r="B31" s="20"/>
      <c r="C31" s="12"/>
      <c r="D31" s="12"/>
      <c r="E31" s="49"/>
      <c r="F31" s="50"/>
      <c r="G31" s="51"/>
      <c r="H31" s="52"/>
      <c r="I31" s="55" t="s">
        <v>22</v>
      </c>
      <c r="J31" s="152"/>
      <c r="K31" s="153"/>
    </row>
    <row r="32" spans="1:11" ht="14.1" customHeight="1">
      <c r="A32" s="15"/>
      <c r="B32" s="20"/>
      <c r="C32" s="12"/>
      <c r="D32" s="12"/>
      <c r="E32" s="135"/>
      <c r="F32" s="148"/>
      <c r="G32" s="149"/>
      <c r="H32" s="150"/>
      <c r="I32" s="151"/>
      <c r="J32" s="104"/>
      <c r="K32" s="57"/>
    </row>
    <row r="33" spans="1:11" ht="14.1" customHeight="1">
      <c r="A33" s="15"/>
      <c r="B33" s="20"/>
      <c r="C33" s="12"/>
      <c r="D33" s="12"/>
      <c r="E33" s="15"/>
      <c r="F33" s="15"/>
      <c r="G33" s="15"/>
      <c r="H33" s="13"/>
      <c r="I33" s="15"/>
      <c r="J33" s="27"/>
      <c r="K33" s="15"/>
    </row>
    <row r="34" spans="1:11" ht="14.1" customHeight="1">
      <c r="A34" s="15"/>
      <c r="B34" s="103" t="s">
        <v>80</v>
      </c>
      <c r="C34" s="15"/>
      <c r="D34" s="15"/>
      <c r="E34" s="15"/>
      <c r="F34" s="15"/>
      <c r="G34" s="15"/>
      <c r="H34" s="13"/>
      <c r="I34" s="15"/>
      <c r="J34" s="15"/>
      <c r="K34" s="15"/>
    </row>
    <row r="35" spans="1:11" ht="14.1" customHeight="1">
      <c r="A35" s="15"/>
      <c r="B35" s="103" t="s">
        <v>54</v>
      </c>
      <c r="C35" s="15"/>
      <c r="D35" s="15"/>
      <c r="E35" s="2"/>
      <c r="F35" s="37"/>
      <c r="G35" s="38"/>
      <c r="H35" s="43"/>
      <c r="I35" s="39"/>
      <c r="J35" s="34"/>
      <c r="K35" s="8"/>
    </row>
    <row r="36" spans="1:11" ht="14.1" customHeight="1">
      <c r="A36" s="112">
        <v>1</v>
      </c>
      <c r="B36" s="44" t="s">
        <v>98</v>
      </c>
      <c r="C36" s="47"/>
      <c r="D36" s="128"/>
      <c r="E36" s="115"/>
      <c r="F36" s="50"/>
      <c r="G36" s="122"/>
      <c r="H36" s="52"/>
      <c r="I36" s="116"/>
      <c r="J36" s="53"/>
      <c r="K36" s="54"/>
    </row>
    <row r="37" spans="1:11" ht="14.1" customHeight="1">
      <c r="A37" s="112"/>
      <c r="B37" s="44" t="s">
        <v>99</v>
      </c>
      <c r="C37" s="47"/>
      <c r="D37" s="128"/>
      <c r="E37" s="115"/>
      <c r="F37" s="50"/>
      <c r="G37" s="122"/>
      <c r="H37" s="52"/>
      <c r="I37" s="116"/>
      <c r="J37" s="53"/>
      <c r="K37" s="54"/>
    </row>
    <row r="38" spans="1:11" ht="14.1" customHeight="1">
      <c r="A38" s="112"/>
      <c r="B38" s="44" t="s">
        <v>100</v>
      </c>
      <c r="C38" s="47"/>
      <c r="D38" s="128"/>
      <c r="E38" s="115"/>
      <c r="F38" s="50"/>
      <c r="G38" s="122"/>
      <c r="H38" s="52"/>
      <c r="I38" s="116"/>
      <c r="J38" s="53"/>
      <c r="K38" s="54"/>
    </row>
    <row r="39" spans="1:11" ht="14.1" customHeight="1">
      <c r="A39" s="112"/>
      <c r="B39" s="44" t="s">
        <v>101</v>
      </c>
      <c r="C39" s="47"/>
      <c r="D39" s="128"/>
      <c r="E39" s="115"/>
      <c r="F39" s="50"/>
      <c r="G39" s="122"/>
      <c r="H39" s="52"/>
      <c r="I39" s="116"/>
      <c r="J39" s="53"/>
      <c r="K39" s="54"/>
    </row>
    <row r="40" spans="1:11" ht="14.1" customHeight="1">
      <c r="A40" s="112"/>
      <c r="B40" s="44" t="s">
        <v>102</v>
      </c>
      <c r="C40" s="47"/>
      <c r="D40" s="120">
        <v>400</v>
      </c>
      <c r="E40" s="117" t="s">
        <v>10</v>
      </c>
      <c r="F40" s="50"/>
      <c r="G40" s="51"/>
      <c r="H40" s="52"/>
      <c r="I40" s="116" t="s">
        <v>6</v>
      </c>
      <c r="J40" s="53"/>
      <c r="K40" s="54"/>
    </row>
    <row r="41" spans="1:11" ht="14.1" customHeight="1">
      <c r="A41" s="112"/>
      <c r="B41" s="44"/>
      <c r="C41" s="47"/>
      <c r="D41" s="128"/>
      <c r="E41" s="115"/>
      <c r="F41" s="50"/>
      <c r="G41" s="122"/>
      <c r="H41" s="52"/>
      <c r="I41" s="116"/>
      <c r="J41" s="53"/>
      <c r="K41" s="54"/>
    </row>
    <row r="42" spans="1:11" ht="14.1" customHeight="1">
      <c r="A42" s="15">
        <v>2</v>
      </c>
      <c r="B42" s="111" t="s">
        <v>155</v>
      </c>
      <c r="C42" s="47"/>
      <c r="D42" s="48"/>
      <c r="E42" s="2"/>
      <c r="F42" s="37"/>
      <c r="G42" s="38"/>
      <c r="H42" s="43"/>
      <c r="I42" s="39"/>
      <c r="J42" s="34"/>
      <c r="K42" s="8"/>
    </row>
    <row r="43" spans="1:11" ht="14.1" customHeight="1">
      <c r="A43" s="15"/>
      <c r="B43" s="111" t="s">
        <v>157</v>
      </c>
      <c r="C43" s="47"/>
      <c r="D43" s="48"/>
      <c r="E43" s="2"/>
      <c r="F43" s="37"/>
      <c r="G43" s="38"/>
      <c r="H43" s="43"/>
      <c r="I43" s="39"/>
      <c r="J43" s="34"/>
      <c r="K43" s="8"/>
    </row>
    <row r="44" spans="1:11" ht="14.1" customHeight="1">
      <c r="A44" s="15"/>
      <c r="B44" s="111" t="s">
        <v>158</v>
      </c>
      <c r="C44" s="47"/>
      <c r="D44" s="48"/>
      <c r="E44" s="2"/>
      <c r="F44" s="37"/>
      <c r="G44" s="38"/>
      <c r="H44" s="43"/>
      <c r="I44" s="39"/>
      <c r="J44" s="34"/>
      <c r="K44" s="8"/>
    </row>
    <row r="45" spans="1:11" ht="14.1" customHeight="1">
      <c r="A45" s="15"/>
      <c r="B45" s="154" t="s">
        <v>159</v>
      </c>
      <c r="C45" s="47"/>
      <c r="D45" s="48"/>
      <c r="E45" s="2"/>
      <c r="F45" s="37"/>
      <c r="G45" s="38"/>
      <c r="H45" s="43"/>
      <c r="I45" s="39"/>
      <c r="J45" s="34"/>
      <c r="K45" s="8"/>
    </row>
    <row r="46" spans="1:11" ht="14.1" customHeight="1">
      <c r="A46" s="15"/>
      <c r="B46" s="111" t="s">
        <v>160</v>
      </c>
      <c r="C46" s="47"/>
      <c r="D46" s="48"/>
      <c r="E46" s="2"/>
      <c r="F46" s="37"/>
      <c r="G46" s="38"/>
      <c r="H46" s="43"/>
      <c r="I46" s="39"/>
      <c r="J46" s="34"/>
      <c r="K46" s="8"/>
    </row>
    <row r="47" spans="1:11" ht="14.1" customHeight="1">
      <c r="A47" s="15"/>
      <c r="B47" s="111" t="s">
        <v>161</v>
      </c>
      <c r="C47" s="47"/>
      <c r="D47" s="48"/>
      <c r="E47" s="2"/>
      <c r="F47" s="37"/>
      <c r="G47" s="38"/>
      <c r="H47" s="43"/>
      <c r="I47" s="39"/>
      <c r="J47" s="34"/>
      <c r="K47" s="8"/>
    </row>
    <row r="48" spans="1:11" ht="14.1" customHeight="1">
      <c r="A48" s="15"/>
      <c r="B48" s="111" t="s">
        <v>162</v>
      </c>
      <c r="C48" s="47"/>
      <c r="D48" s="48"/>
      <c r="E48" s="2"/>
      <c r="F48" s="37"/>
      <c r="G48" s="38"/>
      <c r="H48" s="43"/>
      <c r="I48" s="39"/>
      <c r="J48" s="34"/>
      <c r="K48" s="8"/>
    </row>
    <row r="49" spans="1:11" ht="14.1" customHeight="1">
      <c r="A49" s="15"/>
      <c r="B49" s="111" t="s">
        <v>163</v>
      </c>
      <c r="C49" s="47"/>
      <c r="D49" s="48"/>
      <c r="E49" s="2"/>
      <c r="F49" s="37"/>
      <c r="G49" s="38"/>
      <c r="H49" s="43"/>
      <c r="I49" s="39"/>
      <c r="J49" s="34"/>
      <c r="K49" s="8"/>
    </row>
    <row r="50" spans="1:11" ht="14.1" customHeight="1">
      <c r="A50" s="15"/>
      <c r="B50" s="111" t="s">
        <v>164</v>
      </c>
      <c r="C50" s="47"/>
      <c r="D50" s="120">
        <v>441</v>
      </c>
      <c r="E50" s="117" t="s">
        <v>10</v>
      </c>
      <c r="F50" s="50"/>
      <c r="G50" s="51"/>
      <c r="H50" s="52"/>
      <c r="I50" s="116" t="s">
        <v>6</v>
      </c>
      <c r="J50" s="53"/>
      <c r="K50" s="54"/>
    </row>
    <row r="51" spans="1:11" ht="14.1" customHeight="1">
      <c r="A51" s="15"/>
      <c r="B51" s="47"/>
      <c r="C51" s="47"/>
    </row>
    <row r="52" spans="1:11" ht="14.1" customHeight="1">
      <c r="A52" s="112">
        <v>3</v>
      </c>
      <c r="B52" s="47" t="s">
        <v>103</v>
      </c>
      <c r="C52" s="47"/>
      <c r="D52" s="114"/>
      <c r="E52" s="115"/>
      <c r="F52" s="50"/>
      <c r="G52" s="116"/>
      <c r="H52" s="115"/>
      <c r="I52" s="116"/>
      <c r="J52" s="50"/>
      <c r="K52" s="115"/>
    </row>
    <row r="53" spans="1:11" ht="14.1" customHeight="1">
      <c r="A53" s="112"/>
      <c r="B53" s="47" t="s">
        <v>104</v>
      </c>
      <c r="C53" s="47"/>
      <c r="D53" s="114"/>
      <c r="E53" s="115"/>
      <c r="F53" s="50"/>
      <c r="G53" s="116"/>
      <c r="H53" s="115"/>
      <c r="I53" s="116"/>
      <c r="J53" s="50"/>
      <c r="K53" s="115"/>
    </row>
    <row r="54" spans="1:11" ht="14.1" customHeight="1">
      <c r="A54" s="112"/>
      <c r="B54" s="47" t="s">
        <v>105</v>
      </c>
      <c r="C54" s="47"/>
      <c r="D54" s="114"/>
      <c r="E54" s="115"/>
      <c r="F54" s="50"/>
      <c r="G54" s="116"/>
      <c r="H54" s="115"/>
      <c r="I54" s="116"/>
      <c r="J54" s="50"/>
      <c r="K54" s="115"/>
    </row>
    <row r="55" spans="1:11" ht="14.1" customHeight="1">
      <c r="A55" s="112"/>
      <c r="B55" s="47" t="s">
        <v>88</v>
      </c>
      <c r="C55" s="47"/>
      <c r="D55" s="120">
        <v>20</v>
      </c>
      <c r="E55" s="117" t="s">
        <v>10</v>
      </c>
      <c r="F55" s="50"/>
      <c r="G55" s="51"/>
      <c r="H55" s="52"/>
      <c r="I55" s="116" t="s">
        <v>6</v>
      </c>
      <c r="J55" s="53"/>
      <c r="K55" s="54"/>
    </row>
    <row r="56" spans="1:11" ht="14.1" customHeight="1">
      <c r="A56" s="112">
        <v>4</v>
      </c>
      <c r="B56" s="47" t="s">
        <v>106</v>
      </c>
      <c r="C56" s="47"/>
      <c r="D56" s="120"/>
      <c r="E56" s="117"/>
      <c r="F56" s="50"/>
      <c r="G56" s="51"/>
      <c r="H56" s="52"/>
      <c r="I56" s="116"/>
      <c r="J56" s="53"/>
      <c r="K56" s="54"/>
    </row>
    <row r="57" spans="1:11" ht="14.1" customHeight="1">
      <c r="A57" s="112"/>
      <c r="B57" s="47" t="s">
        <v>107</v>
      </c>
      <c r="C57" s="47"/>
      <c r="D57" s="120"/>
      <c r="E57" s="117"/>
      <c r="F57" s="50"/>
      <c r="G57" s="51"/>
      <c r="H57" s="52"/>
      <c r="I57" s="116"/>
      <c r="J57" s="53"/>
      <c r="K57" s="54"/>
    </row>
    <row r="58" spans="1:11" ht="14.1" customHeight="1">
      <c r="A58" s="112"/>
      <c r="B58" s="47" t="s">
        <v>108</v>
      </c>
      <c r="C58" s="47"/>
      <c r="D58" s="120"/>
      <c r="E58" s="117"/>
      <c r="F58" s="50"/>
      <c r="G58" s="51"/>
      <c r="H58" s="52"/>
      <c r="I58" s="116"/>
      <c r="J58" s="53"/>
      <c r="K58" s="54"/>
    </row>
    <row r="59" spans="1:11" ht="14.1" customHeight="1">
      <c r="A59" s="112"/>
      <c r="B59" s="47" t="s">
        <v>109</v>
      </c>
      <c r="C59" s="47"/>
      <c r="D59" s="120">
        <v>182</v>
      </c>
      <c r="E59" s="117" t="s">
        <v>10</v>
      </c>
      <c r="F59" s="50"/>
      <c r="G59" s="51"/>
      <c r="H59" s="52"/>
      <c r="I59" s="116" t="s">
        <v>6</v>
      </c>
      <c r="J59" s="53"/>
      <c r="K59" s="54"/>
    </row>
    <row r="60" spans="1:11" ht="14.1" customHeight="1">
      <c r="A60" s="112"/>
      <c r="B60" s="47"/>
      <c r="C60" s="47"/>
      <c r="D60" s="120"/>
      <c r="E60" s="117"/>
      <c r="F60" s="50"/>
      <c r="G60" s="51"/>
      <c r="H60" s="52"/>
      <c r="I60" s="116"/>
      <c r="J60" s="53"/>
      <c r="K60" s="54"/>
    </row>
    <row r="61" spans="1:11" ht="14.1" customHeight="1">
      <c r="A61" s="112">
        <v>5</v>
      </c>
      <c r="B61" s="47" t="s">
        <v>126</v>
      </c>
      <c r="C61" s="47"/>
      <c r="D61" s="120"/>
      <c r="E61" s="117"/>
      <c r="F61" s="50"/>
      <c r="G61" s="51"/>
      <c r="H61" s="52"/>
      <c r="I61" s="116"/>
      <c r="J61" s="53"/>
      <c r="K61" s="54"/>
    </row>
    <row r="62" spans="1:11" ht="14.1" customHeight="1">
      <c r="A62" s="112"/>
      <c r="B62" s="1" t="s">
        <v>165</v>
      </c>
      <c r="C62" s="47"/>
      <c r="D62" s="120"/>
      <c r="E62" s="117"/>
      <c r="F62" s="50"/>
      <c r="G62" s="51"/>
      <c r="H62" s="52"/>
      <c r="I62" s="116"/>
      <c r="J62" s="53"/>
      <c r="K62" s="54"/>
    </row>
    <row r="63" spans="1:11" ht="14.1" customHeight="1">
      <c r="A63" s="112"/>
      <c r="B63" s="47" t="s">
        <v>118</v>
      </c>
      <c r="C63" s="47"/>
      <c r="D63" s="120"/>
      <c r="E63" s="117"/>
      <c r="F63" s="50"/>
      <c r="G63" s="51"/>
      <c r="H63" s="52"/>
      <c r="I63" s="116"/>
      <c r="J63" s="53"/>
      <c r="K63" s="54"/>
    </row>
    <row r="64" spans="1:11" ht="14.1" customHeight="1">
      <c r="A64" s="112"/>
      <c r="B64" s="47" t="s">
        <v>119</v>
      </c>
      <c r="C64" s="47"/>
      <c r="D64" s="120">
        <f>2</f>
        <v>2</v>
      </c>
      <c r="E64" s="117" t="s">
        <v>127</v>
      </c>
      <c r="F64" s="50"/>
      <c r="G64" s="51"/>
      <c r="H64" s="52"/>
      <c r="I64" s="116" t="s">
        <v>120</v>
      </c>
      <c r="J64" s="53"/>
      <c r="K64" s="54"/>
    </row>
    <row r="65" spans="1:11" ht="14.1" customHeight="1" thickBot="1">
      <c r="A65" s="15"/>
      <c r="B65" s="20"/>
      <c r="C65" s="12"/>
      <c r="D65" s="12"/>
      <c r="E65" s="49"/>
      <c r="F65" s="12"/>
      <c r="G65" s="12"/>
      <c r="H65" s="43"/>
      <c r="I65" s="7" t="s">
        <v>56</v>
      </c>
      <c r="J65" s="58"/>
      <c r="K65" s="59"/>
    </row>
    <row r="66" spans="1:11" ht="14.1" customHeight="1">
      <c r="A66" s="15"/>
      <c r="B66" s="20"/>
      <c r="C66" s="12"/>
      <c r="D66" s="12"/>
      <c r="E66" s="49"/>
      <c r="F66" s="50"/>
      <c r="G66" s="51"/>
      <c r="H66" s="52"/>
      <c r="I66" s="55"/>
      <c r="J66" s="56"/>
      <c r="K66" s="57"/>
    </row>
    <row r="67" spans="1:11" ht="14.1" customHeight="1">
      <c r="B67" s="131" t="s">
        <v>238</v>
      </c>
      <c r="C67" s="47"/>
      <c r="D67" s="76"/>
      <c r="E67" s="36"/>
      <c r="F67" s="37"/>
      <c r="G67" s="38"/>
      <c r="H67" s="43"/>
      <c r="I67" s="39"/>
      <c r="J67" s="34"/>
      <c r="K67" s="8"/>
    </row>
    <row r="68" spans="1:11" ht="14.1" customHeight="1">
      <c r="A68" s="15">
        <v>1</v>
      </c>
      <c r="B68" s="1" t="s">
        <v>81</v>
      </c>
      <c r="C68" s="15"/>
      <c r="D68" s="35"/>
      <c r="E68" s="36"/>
      <c r="F68" s="37"/>
      <c r="G68" s="38"/>
      <c r="H68" s="43"/>
      <c r="I68" s="39"/>
      <c r="J68" s="34"/>
      <c r="K68" s="8"/>
    </row>
    <row r="69" spans="1:11" ht="14.1" customHeight="1">
      <c r="A69" s="15"/>
      <c r="B69" s="1" t="s">
        <v>82</v>
      </c>
      <c r="C69" s="15"/>
      <c r="D69" s="35"/>
    </row>
    <row r="70" spans="1:11" ht="14.1" customHeight="1">
      <c r="A70" s="112"/>
      <c r="B70" s="1" t="s">
        <v>83</v>
      </c>
      <c r="C70" s="15"/>
      <c r="D70" s="41">
        <v>10</v>
      </c>
      <c r="E70" s="2" t="s">
        <v>17</v>
      </c>
      <c r="F70" s="37">
        <v>910</v>
      </c>
      <c r="G70" s="38" t="s">
        <v>9</v>
      </c>
      <c r="H70" s="43">
        <v>0</v>
      </c>
      <c r="I70" s="39" t="s">
        <v>89</v>
      </c>
      <c r="J70" s="34">
        <f>IF(MID(I70,1,2)=("P."),(ROUND(D70*((F70)+(H70/100)),)),IF(MID(I70,1,2)=("%o"),(ROUND(D70*(((F70)+(H70/100))/1000),)),IF(MID(I70,1,2)=("Ea"),(ROUND(D70*((F70)+(H70/100)),)),ROUND(D70*(((F70)+(H70/100))/100),))))</f>
        <v>9100</v>
      </c>
      <c r="K70" s="8" t="s">
        <v>11</v>
      </c>
    </row>
    <row r="71" spans="1:11" ht="14.1" customHeight="1">
      <c r="A71" s="112"/>
      <c r="B71" s="47"/>
      <c r="C71" s="47"/>
      <c r="D71" s="169" t="s">
        <v>244</v>
      </c>
      <c r="E71" s="2"/>
      <c r="F71" s="37"/>
      <c r="G71" s="38"/>
      <c r="H71" s="43"/>
      <c r="I71" s="39"/>
      <c r="J71" s="121"/>
      <c r="K71" s="113"/>
    </row>
    <row r="72" spans="1:11" ht="14.1" customHeight="1">
      <c r="A72" s="112">
        <v>2</v>
      </c>
      <c r="B72" s="1" t="s">
        <v>90</v>
      </c>
      <c r="C72" s="23"/>
      <c r="D72" s="21"/>
      <c r="E72" s="2"/>
      <c r="F72" s="37"/>
      <c r="G72" s="38"/>
      <c r="H72" s="43"/>
      <c r="I72" s="39"/>
      <c r="J72" s="121"/>
      <c r="K72" s="113"/>
    </row>
    <row r="73" spans="1:11" ht="14.1" customHeight="1">
      <c r="A73" s="112"/>
      <c r="B73" s="1" t="s">
        <v>91</v>
      </c>
      <c r="C73" s="23"/>
      <c r="D73" s="21"/>
    </row>
    <row r="74" spans="1:11" ht="14.1" customHeight="1">
      <c r="A74" s="112"/>
      <c r="B74" s="1" t="s">
        <v>92</v>
      </c>
      <c r="C74" s="23"/>
      <c r="D74" s="41">
        <v>3</v>
      </c>
      <c r="E74" s="2" t="s">
        <v>3</v>
      </c>
      <c r="F74" s="37">
        <v>742</v>
      </c>
      <c r="G74" s="38" t="s">
        <v>9</v>
      </c>
      <c r="H74" s="43">
        <v>0</v>
      </c>
      <c r="I74" s="39" t="s">
        <v>89</v>
      </c>
      <c r="J74" s="34">
        <f>IF(MID(I74,1,2)=("P."),(ROUND(D74*((F74)+(H74/100)),)),IF(MID(I74,1,2)=("%o"),(ROUND(D74*(((F74)+(H74/100))/1000),)),IF(MID(I74,1,2)=("Ea"),(ROUND(D74*((F74)+(H74/100)),)),ROUND(D74*(((F74)+(H74/100))/100),))))</f>
        <v>2226</v>
      </c>
      <c r="K74" s="8" t="s">
        <v>11</v>
      </c>
    </row>
    <row r="75" spans="1:11" ht="14.1" customHeight="1">
      <c r="A75" s="112"/>
      <c r="B75" s="47"/>
      <c r="C75" s="47"/>
      <c r="D75" s="1" t="s">
        <v>243</v>
      </c>
      <c r="E75" s="115"/>
      <c r="F75" s="50"/>
      <c r="G75" s="122"/>
      <c r="H75" s="52"/>
      <c r="I75" s="116"/>
      <c r="J75" s="56"/>
      <c r="K75" s="57"/>
    </row>
    <row r="76" spans="1:11" ht="14.1" customHeight="1">
      <c r="A76" s="112">
        <v>3</v>
      </c>
      <c r="B76" s="47" t="s">
        <v>121</v>
      </c>
      <c r="C76" s="47"/>
      <c r="D76" s="76"/>
    </row>
    <row r="77" spans="1:11" ht="14.1" customHeight="1">
      <c r="A77" s="15"/>
      <c r="B77" s="47" t="s">
        <v>93</v>
      </c>
      <c r="C77" s="47"/>
      <c r="D77" s="41">
        <v>4</v>
      </c>
      <c r="E77" s="2" t="s">
        <v>3</v>
      </c>
      <c r="F77" s="37">
        <v>72</v>
      </c>
      <c r="G77" s="38" t="s">
        <v>9</v>
      </c>
      <c r="H77" s="43">
        <v>0</v>
      </c>
      <c r="I77" s="39" t="s">
        <v>4</v>
      </c>
      <c r="J77" s="34">
        <f>IF(MID(I77,1,2)=("P."),(ROUND(D77*((F77)+(H77/100)),)),IF(MID(I77,1,2)=("%o"),(ROUND(D77*(((F77)+(H77/100))/1000),)),IF(MID(I77,1,2)=("Ea"),(ROUND(D77*((F77)+(H77/100)),)),ROUND(D77*(((F77)+(H77/100))/100),))))</f>
        <v>288</v>
      </c>
      <c r="K77" s="8" t="s">
        <v>11</v>
      </c>
    </row>
    <row r="78" spans="1:11" ht="14.1" customHeight="1">
      <c r="A78" s="15"/>
      <c r="B78" s="47"/>
      <c r="C78" s="47"/>
      <c r="D78" s="170" t="s">
        <v>245</v>
      </c>
      <c r="E78" s="2"/>
      <c r="F78" s="37"/>
      <c r="G78" s="38"/>
      <c r="H78" s="43"/>
      <c r="I78" s="39"/>
      <c r="J78" s="34"/>
      <c r="K78" s="8"/>
    </row>
    <row r="79" spans="1:11" ht="14.1" customHeight="1">
      <c r="A79" s="15"/>
      <c r="B79" s="47"/>
      <c r="C79" s="47"/>
      <c r="D79" s="41"/>
      <c r="E79" s="12"/>
      <c r="F79" s="12"/>
      <c r="G79" s="12"/>
      <c r="H79" s="43"/>
      <c r="I79" s="7" t="s">
        <v>55</v>
      </c>
      <c r="J79" s="40">
        <f>SUM(J70:J77)</f>
        <v>11614</v>
      </c>
      <c r="K79" s="29" t="s">
        <v>11</v>
      </c>
    </row>
    <row r="80" spans="1:11" ht="14.1" customHeight="1">
      <c r="A80" s="15"/>
      <c r="B80" s="47"/>
      <c r="C80" s="47"/>
      <c r="D80" s="41"/>
      <c r="E80" s="12"/>
      <c r="F80" s="12" t="s">
        <v>246</v>
      </c>
      <c r="G80" s="12"/>
      <c r="H80" s="43"/>
      <c r="I80" s="7"/>
      <c r="J80" s="27"/>
      <c r="K80" s="28"/>
    </row>
    <row r="81" spans="1:11" ht="14.1" customHeight="1">
      <c r="A81" s="15"/>
      <c r="B81" s="47"/>
      <c r="C81" s="47"/>
      <c r="D81" s="41"/>
      <c r="E81" s="12"/>
      <c r="F81" s="12"/>
      <c r="G81" s="12"/>
      <c r="H81" s="43"/>
      <c r="I81" s="7" t="s">
        <v>248</v>
      </c>
      <c r="J81" s="171"/>
      <c r="K81" s="28"/>
    </row>
    <row r="82" spans="1:11" ht="14.1" customHeight="1">
      <c r="A82" s="15"/>
      <c r="B82" s="103" t="s">
        <v>247</v>
      </c>
      <c r="C82" s="12"/>
      <c r="D82" s="12"/>
      <c r="E82" s="49"/>
      <c r="F82" s="50"/>
      <c r="G82" s="51"/>
      <c r="H82" s="52"/>
      <c r="I82" s="55"/>
      <c r="J82" s="104"/>
      <c r="K82" s="57"/>
    </row>
    <row r="83" spans="1:11" ht="14.1" customHeight="1">
      <c r="A83" s="15"/>
      <c r="B83" s="103" t="s">
        <v>54</v>
      </c>
      <c r="C83" s="12"/>
      <c r="D83" s="12"/>
      <c r="E83" s="36"/>
      <c r="F83" s="37"/>
      <c r="G83" s="38"/>
      <c r="H83" s="43"/>
      <c r="I83" s="39"/>
      <c r="J83" s="34"/>
      <c r="K83" s="8"/>
    </row>
    <row r="84" spans="1:11" ht="14.1" customHeight="1">
      <c r="A84" s="112">
        <v>1</v>
      </c>
      <c r="B84" s="138" t="s">
        <v>113</v>
      </c>
      <c r="C84" s="47"/>
      <c r="D84" s="114"/>
      <c r="E84" s="115"/>
      <c r="F84" s="50"/>
      <c r="G84" s="116"/>
      <c r="H84" s="115"/>
      <c r="I84" s="116"/>
      <c r="J84" s="50"/>
      <c r="K84" s="115"/>
    </row>
    <row r="85" spans="1:11" ht="14.1" customHeight="1">
      <c r="A85" s="15"/>
      <c r="B85" s="138" t="s">
        <v>114</v>
      </c>
      <c r="C85" s="47"/>
      <c r="D85" s="114"/>
      <c r="E85" s="115"/>
      <c r="F85" s="50"/>
      <c r="G85" s="116"/>
      <c r="H85" s="115"/>
      <c r="I85" s="116"/>
      <c r="J85" s="50"/>
      <c r="K85" s="115"/>
    </row>
    <row r="86" spans="1:11" ht="14.1" customHeight="1">
      <c r="A86" s="15"/>
      <c r="B86" s="138" t="s">
        <v>115</v>
      </c>
      <c r="C86" s="47"/>
      <c r="D86" s="114"/>
      <c r="E86" s="115"/>
      <c r="F86" s="50"/>
      <c r="G86" s="116"/>
      <c r="H86" s="115"/>
      <c r="I86" s="116"/>
      <c r="J86" s="50"/>
      <c r="K86" s="115"/>
    </row>
    <row r="87" spans="1:11" ht="14.1" customHeight="1">
      <c r="A87" s="15"/>
      <c r="B87" s="1" t="s">
        <v>116</v>
      </c>
      <c r="C87" s="47"/>
      <c r="D87" s="35"/>
      <c r="E87" s="2"/>
      <c r="F87" s="37"/>
      <c r="G87" s="38"/>
      <c r="H87" s="43"/>
      <c r="I87" s="39"/>
      <c r="J87" s="34"/>
      <c r="K87" s="8"/>
    </row>
    <row r="88" spans="1:11" ht="14.1" customHeight="1">
      <c r="A88" s="15"/>
      <c r="B88" s="1" t="s">
        <v>117</v>
      </c>
      <c r="C88" s="47"/>
      <c r="D88" s="41">
        <f>Mes!J90</f>
        <v>15</v>
      </c>
      <c r="E88" s="2" t="s">
        <v>3</v>
      </c>
      <c r="F88" s="37"/>
      <c r="G88" s="38"/>
      <c r="H88" s="43"/>
      <c r="I88" s="39" t="s">
        <v>4</v>
      </c>
      <c r="J88" s="34"/>
      <c r="K88" s="8"/>
    </row>
    <row r="89" spans="1:11" ht="14.1" customHeight="1">
      <c r="A89" s="15"/>
      <c r="C89" s="47"/>
      <c r="D89" s="41"/>
      <c r="E89" s="2"/>
      <c r="F89" s="37"/>
      <c r="G89" s="38"/>
      <c r="H89" s="43"/>
      <c r="I89" s="39"/>
      <c r="J89" s="34"/>
      <c r="K89" s="8"/>
    </row>
    <row r="90" spans="1:11" ht="14.1" customHeight="1">
      <c r="A90" s="15">
        <v>2</v>
      </c>
      <c r="B90" s="1" t="s">
        <v>139</v>
      </c>
      <c r="C90" s="12"/>
      <c r="D90" s="12"/>
      <c r="E90" s="12"/>
      <c r="F90" s="12"/>
      <c r="G90" s="12"/>
      <c r="H90" s="43"/>
      <c r="I90" s="7"/>
      <c r="J90" s="27"/>
      <c r="K90" s="28"/>
    </row>
    <row r="91" spans="1:11" ht="14.1" customHeight="1">
      <c r="A91" s="15"/>
      <c r="B91" s="1" t="s">
        <v>140</v>
      </c>
      <c r="C91" s="12"/>
      <c r="D91" s="114"/>
      <c r="E91" s="115"/>
      <c r="F91" s="50"/>
      <c r="G91" s="116"/>
      <c r="H91" s="115"/>
      <c r="I91" s="116"/>
      <c r="J91" s="50"/>
      <c r="K91" s="115"/>
    </row>
    <row r="92" spans="1:11" ht="14.1" customHeight="1">
      <c r="A92" s="15"/>
      <c r="B92" s="1" t="s">
        <v>141</v>
      </c>
      <c r="C92" s="12"/>
      <c r="D92" s="41">
        <f>Mes!J93</f>
        <v>10</v>
      </c>
      <c r="E92" s="2" t="s">
        <v>3</v>
      </c>
      <c r="F92" s="37"/>
      <c r="G92" s="38"/>
      <c r="H92" s="43"/>
      <c r="I92" s="39" t="s">
        <v>4</v>
      </c>
      <c r="J92" s="34"/>
      <c r="K92" s="8"/>
    </row>
    <row r="93" spans="1:11" ht="14.1" customHeight="1">
      <c r="A93" s="15"/>
      <c r="C93" s="12"/>
      <c r="D93" s="41"/>
      <c r="E93" s="2"/>
      <c r="F93" s="37"/>
      <c r="G93" s="38"/>
      <c r="H93" s="43"/>
      <c r="I93" s="39"/>
      <c r="J93" s="34"/>
      <c r="K93" s="8"/>
    </row>
    <row r="94" spans="1:11" ht="14.1" customHeight="1">
      <c r="A94" s="15">
        <v>3</v>
      </c>
      <c r="B94" s="1" t="s">
        <v>142</v>
      </c>
      <c r="C94" s="12"/>
      <c r="D94" s="12"/>
      <c r="E94" s="12"/>
      <c r="F94" s="12"/>
      <c r="G94" s="12"/>
      <c r="H94" s="43"/>
      <c r="I94" s="7"/>
      <c r="J94" s="27"/>
      <c r="K94" s="28"/>
    </row>
    <row r="95" spans="1:11" ht="14.1" customHeight="1">
      <c r="A95" s="15"/>
      <c r="B95" s="1" t="s">
        <v>143</v>
      </c>
      <c r="D95" s="12"/>
      <c r="E95" s="12"/>
      <c r="F95" s="12"/>
      <c r="G95" s="12"/>
      <c r="H95" s="43"/>
      <c r="I95" s="7"/>
      <c r="J95" s="27"/>
      <c r="K95" s="28"/>
    </row>
    <row r="96" spans="1:11" ht="14.1" customHeight="1">
      <c r="A96" s="15"/>
      <c r="B96" s="1" t="s">
        <v>144</v>
      </c>
      <c r="D96" s="12"/>
      <c r="E96" s="12"/>
      <c r="F96" s="12"/>
      <c r="G96" s="12"/>
      <c r="H96" s="43"/>
      <c r="I96" s="7"/>
      <c r="J96" s="27"/>
      <c r="K96" s="28"/>
    </row>
    <row r="97" spans="1:11" ht="14.1" customHeight="1">
      <c r="A97" s="15"/>
      <c r="B97" s="1" t="s">
        <v>145</v>
      </c>
      <c r="C97" s="12"/>
      <c r="D97" s="12"/>
      <c r="E97" s="12"/>
      <c r="F97" s="12"/>
      <c r="G97" s="12"/>
      <c r="H97" s="43"/>
      <c r="I97" s="7"/>
      <c r="J97" s="27"/>
      <c r="K97" s="28"/>
    </row>
    <row r="98" spans="1:11" ht="14.25" customHeight="1">
      <c r="A98" s="15"/>
      <c r="B98" s="1" t="s">
        <v>146</v>
      </c>
      <c r="C98" s="12"/>
      <c r="D98" s="41">
        <f>Mes!J96</f>
        <v>5</v>
      </c>
      <c r="E98" s="2" t="s">
        <v>3</v>
      </c>
      <c r="F98" s="37"/>
      <c r="G98" s="38"/>
      <c r="H98" s="43"/>
      <c r="I98" s="39" t="s">
        <v>4</v>
      </c>
      <c r="J98" s="34"/>
      <c r="K98" s="8"/>
    </row>
    <row r="99" spans="1:11" ht="14.25" customHeight="1" thickBot="1">
      <c r="A99" s="15"/>
      <c r="B99" s="47"/>
      <c r="C99" s="47"/>
      <c r="D99" s="48"/>
      <c r="E99" s="36"/>
      <c r="F99" s="12"/>
      <c r="G99" s="12"/>
      <c r="H99" s="43"/>
      <c r="I99" s="7" t="s">
        <v>73</v>
      </c>
      <c r="J99" s="58"/>
      <c r="K99" s="59"/>
    </row>
    <row r="100" spans="1:11" ht="14.25" customHeight="1" thickBot="1">
      <c r="A100" s="15"/>
      <c r="B100" s="47"/>
      <c r="C100" s="47"/>
      <c r="D100" s="48"/>
      <c r="E100" s="36"/>
      <c r="F100" s="12"/>
      <c r="G100" s="12"/>
      <c r="H100" s="43"/>
      <c r="I100" s="7"/>
      <c r="J100" s="27"/>
      <c r="K100" s="28"/>
    </row>
    <row r="101" spans="1:11" ht="14.25" customHeight="1" thickBot="1">
      <c r="A101" s="112"/>
      <c r="B101" s="47"/>
      <c r="C101" s="159" t="s">
        <v>210</v>
      </c>
      <c r="D101" s="160"/>
      <c r="E101" s="2"/>
      <c r="F101" s="37"/>
      <c r="G101" s="38"/>
      <c r="H101" s="43"/>
      <c r="I101" s="39"/>
      <c r="J101" s="34"/>
      <c r="K101" s="8"/>
    </row>
    <row r="102" spans="1:11" ht="14.25" customHeight="1">
      <c r="A102" s="112"/>
      <c r="B102" s="161" t="s">
        <v>211</v>
      </c>
      <c r="C102" s="49" t="s">
        <v>212</v>
      </c>
      <c r="D102" s="49"/>
      <c r="E102" s="162"/>
      <c r="F102" s="37"/>
      <c r="G102" s="38"/>
      <c r="H102" s="163" t="s">
        <v>213</v>
      </c>
      <c r="I102" s="39"/>
      <c r="J102" s="34"/>
      <c r="K102" s="8"/>
    </row>
    <row r="103" spans="1:11" ht="14.25" customHeight="1">
      <c r="A103" s="112"/>
      <c r="B103" s="161" t="s">
        <v>214</v>
      </c>
      <c r="C103" s="161" t="s">
        <v>215</v>
      </c>
      <c r="D103" s="41"/>
      <c r="E103" s="162"/>
      <c r="F103" s="37"/>
      <c r="G103" s="38"/>
      <c r="H103" s="163" t="s">
        <v>213</v>
      </c>
      <c r="I103" s="39"/>
      <c r="J103" s="34"/>
      <c r="K103" s="8"/>
    </row>
    <row r="104" spans="1:11" ht="14.25" customHeight="1">
      <c r="A104" s="47"/>
      <c r="B104" s="161" t="s">
        <v>216</v>
      </c>
      <c r="C104" s="161" t="s">
        <v>218</v>
      </c>
      <c r="D104" s="47"/>
      <c r="E104" s="47"/>
      <c r="F104" s="47"/>
      <c r="G104" s="47"/>
      <c r="H104" s="163" t="s">
        <v>213</v>
      </c>
      <c r="I104" s="47"/>
      <c r="J104" s="47"/>
      <c r="K104" s="47"/>
    </row>
    <row r="105" spans="1:11" ht="14.25" customHeight="1">
      <c r="A105" s="47"/>
      <c r="B105" s="47" t="s">
        <v>217</v>
      </c>
      <c r="C105" s="161" t="s">
        <v>218</v>
      </c>
      <c r="D105" s="47"/>
      <c r="E105" s="47"/>
      <c r="F105" s="47"/>
      <c r="G105" s="47"/>
      <c r="H105" s="163" t="s">
        <v>213</v>
      </c>
      <c r="I105" s="47"/>
      <c r="J105" s="47"/>
      <c r="K105" s="47"/>
    </row>
    <row r="106" spans="1:11" ht="14.25" customHeight="1">
      <c r="A106" s="112"/>
      <c r="B106" s="47"/>
      <c r="C106" s="47"/>
      <c r="D106" s="114"/>
      <c r="E106" s="115"/>
      <c r="F106" s="50"/>
      <c r="G106" s="116"/>
      <c r="H106" s="163"/>
      <c r="I106" s="116"/>
      <c r="J106" s="50"/>
      <c r="K106" s="115"/>
    </row>
    <row r="107" spans="1:11" ht="14.1" customHeight="1">
      <c r="A107" s="112"/>
      <c r="B107" s="47"/>
      <c r="C107" s="47"/>
      <c r="D107" s="164" t="s">
        <v>219</v>
      </c>
      <c r="E107" s="2"/>
      <c r="F107" s="115"/>
      <c r="G107" s="38"/>
      <c r="H107" s="163" t="s">
        <v>213</v>
      </c>
      <c r="I107" s="39"/>
      <c r="J107" s="34"/>
      <c r="K107" s="8"/>
    </row>
    <row r="108" spans="1:11" ht="14.1" customHeight="1">
      <c r="A108" s="112"/>
      <c r="B108" s="47"/>
      <c r="C108" s="47"/>
      <c r="D108" s="164"/>
      <c r="E108" s="2"/>
      <c r="F108" s="115"/>
      <c r="G108" s="38"/>
      <c r="H108" s="165"/>
      <c r="I108" s="39"/>
      <c r="J108" s="34"/>
      <c r="K108" s="8"/>
    </row>
    <row r="109" spans="1:11" ht="14.1" customHeight="1">
      <c r="A109" s="112"/>
      <c r="B109" s="47"/>
      <c r="C109" s="47"/>
      <c r="D109" s="164"/>
      <c r="E109" s="2"/>
      <c r="F109" s="115"/>
      <c r="G109" s="38"/>
      <c r="H109" s="165"/>
      <c r="I109" s="39"/>
      <c r="J109" s="34"/>
      <c r="K109" s="8"/>
    </row>
    <row r="110" spans="1:11" ht="14.1" customHeight="1">
      <c r="A110" s="112"/>
      <c r="B110" s="47"/>
      <c r="C110" s="47"/>
      <c r="D110" s="164"/>
      <c r="E110" s="2"/>
      <c r="F110" s="115"/>
      <c r="G110" s="38"/>
      <c r="H110" s="165"/>
      <c r="I110" s="39"/>
      <c r="J110" s="34"/>
      <c r="K110" s="8"/>
    </row>
    <row r="111" spans="1:11" ht="14.1" customHeight="1">
      <c r="A111" s="112"/>
      <c r="B111" s="161" t="s">
        <v>220</v>
      </c>
      <c r="C111" s="47"/>
      <c r="D111" s="41"/>
      <c r="E111" s="2"/>
      <c r="F111" s="37"/>
      <c r="G111" s="38"/>
      <c r="H111" s="43"/>
      <c r="I111" s="39"/>
      <c r="J111" s="34"/>
      <c r="K111" s="8"/>
    </row>
    <row r="112" spans="1:11" ht="14.1" customHeight="1">
      <c r="A112" s="112">
        <v>1</v>
      </c>
      <c r="B112" s="166" t="s">
        <v>221</v>
      </c>
      <c r="C112" s="47"/>
      <c r="D112" s="41"/>
      <c r="E112" s="2"/>
      <c r="F112" s="37"/>
      <c r="G112" s="38"/>
      <c r="H112" s="43"/>
      <c r="I112" s="39"/>
      <c r="J112" s="34"/>
      <c r="K112" s="8"/>
    </row>
    <row r="113" spans="1:11" ht="14.1" customHeight="1">
      <c r="A113" s="112"/>
      <c r="B113" s="166" t="s">
        <v>222</v>
      </c>
      <c r="C113" s="47"/>
      <c r="D113" s="41"/>
      <c r="E113" s="2"/>
      <c r="F113" s="37"/>
      <c r="G113" s="38"/>
      <c r="H113" s="43"/>
      <c r="I113" s="39"/>
      <c r="J113" s="34"/>
      <c r="K113" s="8"/>
    </row>
    <row r="114" spans="1:11" ht="14.1" customHeight="1">
      <c r="A114" s="112">
        <v>2</v>
      </c>
      <c r="B114" s="166" t="s">
        <v>223</v>
      </c>
      <c r="C114" s="47"/>
      <c r="D114" s="41"/>
      <c r="E114" s="2"/>
      <c r="F114" s="37"/>
      <c r="G114" s="38"/>
      <c r="H114" s="43"/>
      <c r="I114" s="39"/>
      <c r="J114" s="34"/>
      <c r="K114" s="8"/>
    </row>
    <row r="115" spans="1:11" ht="14.1" customHeight="1">
      <c r="A115" s="112">
        <v>3</v>
      </c>
      <c r="B115" s="166" t="s">
        <v>224</v>
      </c>
      <c r="C115" s="47"/>
      <c r="D115" s="41"/>
      <c r="E115" s="2"/>
      <c r="F115" s="37"/>
      <c r="G115" s="38"/>
      <c r="H115" s="43"/>
      <c r="I115" s="39"/>
      <c r="J115" s="34"/>
      <c r="K115" s="8"/>
    </row>
    <row r="116" spans="1:11" ht="14.1" customHeight="1">
      <c r="A116" s="112">
        <v>4</v>
      </c>
      <c r="B116" s="166" t="s">
        <v>225</v>
      </c>
      <c r="C116" s="47"/>
      <c r="D116" s="41"/>
      <c r="E116" s="2"/>
      <c r="F116" s="37"/>
      <c r="G116" s="38"/>
      <c r="H116" s="43"/>
      <c r="I116" s="39"/>
      <c r="J116" s="34"/>
      <c r="K116" s="8"/>
    </row>
    <row r="117" spans="1:11" ht="14.1" customHeight="1">
      <c r="A117" s="112">
        <v>5</v>
      </c>
      <c r="B117" s="166" t="s">
        <v>226</v>
      </c>
      <c r="C117" s="47"/>
      <c r="D117" s="41"/>
      <c r="E117" s="2"/>
      <c r="F117" s="37"/>
      <c r="G117" s="38"/>
      <c r="H117" s="43"/>
      <c r="I117" s="39"/>
      <c r="J117" s="34"/>
      <c r="K117" s="8"/>
    </row>
    <row r="118" spans="1:11" ht="14.1" customHeight="1">
      <c r="A118" s="112">
        <v>6</v>
      </c>
      <c r="B118" s="166" t="s">
        <v>227</v>
      </c>
      <c r="C118" s="47"/>
      <c r="D118" s="41"/>
      <c r="E118" s="2"/>
      <c r="F118" s="37"/>
      <c r="G118" s="38"/>
      <c r="H118" s="43"/>
      <c r="I118" s="39"/>
      <c r="J118" s="34"/>
      <c r="K118" s="8"/>
    </row>
    <row r="119" spans="1:11" ht="14.1" customHeight="1">
      <c r="A119" s="112">
        <v>7</v>
      </c>
      <c r="B119" s="166" t="s">
        <v>228</v>
      </c>
      <c r="C119" s="47"/>
      <c r="D119" s="41"/>
      <c r="E119" s="2"/>
      <c r="F119" s="37"/>
      <c r="G119" s="38"/>
      <c r="H119" s="43"/>
      <c r="I119" s="39"/>
      <c r="J119" s="34"/>
      <c r="K119" s="8"/>
    </row>
    <row r="120" spans="1:11" ht="14.1" customHeight="1">
      <c r="A120" s="112">
        <v>8</v>
      </c>
      <c r="B120" s="166" t="s">
        <v>229</v>
      </c>
      <c r="C120" s="47"/>
      <c r="D120" s="41"/>
      <c r="E120" s="2"/>
      <c r="F120" s="37"/>
      <c r="G120" s="38"/>
      <c r="H120" s="43"/>
      <c r="I120" s="39"/>
      <c r="J120" s="34"/>
      <c r="K120" s="8"/>
    </row>
    <row r="121" spans="1:11" ht="14.1" customHeight="1">
      <c r="A121" s="112">
        <v>9</v>
      </c>
      <c r="B121" s="166" t="s">
        <v>230</v>
      </c>
      <c r="C121" s="47"/>
      <c r="D121" s="41"/>
      <c r="E121" s="2"/>
      <c r="F121" s="37"/>
      <c r="G121" s="38"/>
      <c r="H121" s="43"/>
      <c r="I121" s="39"/>
      <c r="J121" s="34"/>
      <c r="K121" s="8"/>
    </row>
    <row r="122" spans="1:11" ht="14.1" customHeight="1">
      <c r="A122" s="112">
        <v>10</v>
      </c>
      <c r="B122" s="166" t="s">
        <v>231</v>
      </c>
      <c r="C122" s="47"/>
      <c r="D122" s="41"/>
      <c r="E122" s="2"/>
      <c r="F122" s="37"/>
      <c r="G122" s="38"/>
      <c r="H122" s="43"/>
      <c r="I122" s="39"/>
      <c r="J122" s="34"/>
      <c r="K122" s="8"/>
    </row>
    <row r="123" spans="1:11" ht="14.1" customHeight="1">
      <c r="A123" s="112">
        <v>11</v>
      </c>
      <c r="B123" s="166" t="s">
        <v>232</v>
      </c>
      <c r="C123" s="47"/>
      <c r="D123" s="41"/>
      <c r="E123" s="2"/>
      <c r="F123" s="37"/>
      <c r="G123" s="38"/>
      <c r="H123" s="43"/>
      <c r="I123" s="39"/>
      <c r="J123" s="34"/>
      <c r="K123" s="8"/>
    </row>
    <row r="124" spans="1:11" ht="14.1" customHeight="1">
      <c r="A124" s="112"/>
      <c r="B124" s="167"/>
      <c r="C124" s="47"/>
      <c r="D124" s="41"/>
      <c r="E124" s="2"/>
      <c r="F124" s="37"/>
      <c r="G124" s="38"/>
      <c r="H124" s="43"/>
      <c r="I124" s="39"/>
      <c r="J124" s="34"/>
      <c r="K124" s="8"/>
    </row>
    <row r="125" spans="1:11" ht="14.1" customHeight="1">
      <c r="A125" s="112"/>
      <c r="B125" s="167"/>
      <c r="C125" s="47"/>
      <c r="D125" s="41"/>
      <c r="E125" s="2"/>
      <c r="F125" s="37"/>
      <c r="G125" s="38"/>
      <c r="H125" s="43"/>
      <c r="I125" s="39"/>
      <c r="J125" s="34"/>
      <c r="K125" s="8"/>
    </row>
    <row r="126" spans="1:11" ht="14.1" customHeight="1">
      <c r="A126" s="112"/>
      <c r="B126" s="161" t="s">
        <v>233</v>
      </c>
      <c r="C126" s="47"/>
      <c r="D126" s="41"/>
      <c r="E126" s="2"/>
      <c r="F126" s="37"/>
      <c r="G126" s="38"/>
      <c r="H126" s="43"/>
      <c r="I126" s="39"/>
      <c r="J126" s="34"/>
      <c r="K126" s="8"/>
    </row>
    <row r="127" spans="1:11" ht="14.1" customHeight="1">
      <c r="A127" s="112"/>
      <c r="B127" s="20"/>
      <c r="C127" s="12"/>
      <c r="D127" s="41"/>
      <c r="E127" s="2"/>
      <c r="F127" s="37"/>
      <c r="G127" s="38"/>
      <c r="H127" s="43"/>
      <c r="I127" s="39"/>
      <c r="J127" s="121"/>
      <c r="K127" s="8"/>
    </row>
    <row r="128" spans="1:11" ht="14.1" customHeight="1">
      <c r="A128" s="13"/>
      <c r="B128" s="50"/>
      <c r="C128" s="13"/>
      <c r="D128" s="7" t="s">
        <v>0</v>
      </c>
      <c r="E128" s="15"/>
      <c r="F128" s="13"/>
      <c r="G128" s="15"/>
      <c r="H128" s="50"/>
      <c r="I128" s="112" t="s">
        <v>234</v>
      </c>
      <c r="J128" s="144"/>
      <c r="K128" s="8"/>
    </row>
    <row r="129" spans="1:11" ht="14.1" customHeight="1">
      <c r="A129" s="15"/>
      <c r="B129" s="20"/>
      <c r="C129" s="15"/>
      <c r="D129" s="4" t="s">
        <v>235</v>
      </c>
      <c r="E129" s="15"/>
      <c r="F129" s="2" t="s">
        <v>236</v>
      </c>
      <c r="G129" s="61"/>
      <c r="H129" s="13"/>
      <c r="I129" s="116"/>
      <c r="J129" s="50"/>
      <c r="K129" s="8"/>
    </row>
    <row r="130" spans="1:11" ht="14.1" customHeight="1">
      <c r="A130" s="15"/>
      <c r="B130" s="20"/>
      <c r="C130" s="6" t="s">
        <v>1</v>
      </c>
      <c r="D130" s="114"/>
      <c r="E130" s="15"/>
      <c r="F130" s="13"/>
      <c r="G130" s="15"/>
      <c r="H130" s="24" t="s">
        <v>237</v>
      </c>
      <c r="I130" s="116"/>
      <c r="J130" s="15"/>
      <c r="K130" s="8"/>
    </row>
    <row r="131" spans="1:11" ht="14.1" customHeight="1">
      <c r="A131" s="112"/>
      <c r="B131" s="47"/>
      <c r="C131" s="47"/>
      <c r="D131" s="139"/>
      <c r="E131" s="115"/>
      <c r="F131" s="50"/>
      <c r="G131" s="116"/>
      <c r="H131" s="115"/>
      <c r="I131" s="116"/>
      <c r="J131" s="50"/>
      <c r="K131" s="115"/>
    </row>
    <row r="132" spans="1:11" ht="14.1" customHeight="1">
      <c r="A132" s="112"/>
      <c r="B132" s="47"/>
      <c r="C132" s="47"/>
      <c r="D132" s="114"/>
      <c r="E132" s="115"/>
      <c r="F132" s="50"/>
      <c r="G132" s="116"/>
      <c r="H132" s="115"/>
      <c r="I132" s="116"/>
      <c r="J132" s="50"/>
      <c r="K132" s="115"/>
    </row>
    <row r="133" spans="1:11" ht="14.1" customHeight="1">
      <c r="A133" s="112"/>
      <c r="B133" s="47"/>
      <c r="C133" s="47"/>
      <c r="D133" s="114"/>
      <c r="E133" s="115"/>
      <c r="F133" s="50"/>
      <c r="G133" s="116"/>
      <c r="H133" s="115"/>
      <c r="I133" s="116"/>
      <c r="J133" s="50"/>
      <c r="K133" s="115"/>
    </row>
    <row r="134" spans="1:11" ht="14.1" customHeight="1">
      <c r="A134" s="112"/>
      <c r="B134" s="47"/>
      <c r="C134" s="47"/>
      <c r="D134" s="114"/>
      <c r="E134" s="115"/>
      <c r="F134" s="50"/>
      <c r="G134" s="116"/>
      <c r="H134" s="115"/>
      <c r="I134" s="116"/>
      <c r="J134" s="50"/>
      <c r="K134" s="115"/>
    </row>
    <row r="135" spans="1:11" ht="14.1" customHeight="1">
      <c r="A135" s="112"/>
      <c r="B135" s="47"/>
      <c r="C135" s="47"/>
      <c r="D135" s="140"/>
      <c r="E135" s="115"/>
      <c r="F135" s="50"/>
      <c r="G135" s="116"/>
      <c r="H135" s="115"/>
      <c r="I135" s="116"/>
      <c r="J135" s="50"/>
      <c r="K135" s="115"/>
    </row>
    <row r="136" spans="1:11" ht="14.1" customHeight="1">
      <c r="A136" s="112"/>
      <c r="B136" s="47"/>
      <c r="C136" s="47"/>
      <c r="D136" s="140"/>
      <c r="E136" s="115"/>
      <c r="F136" s="50"/>
      <c r="G136" s="116"/>
      <c r="H136" s="115"/>
      <c r="I136" s="116"/>
      <c r="J136" s="50"/>
      <c r="K136" s="115"/>
    </row>
    <row r="137" spans="1:11" ht="14.1" customHeight="1">
      <c r="A137" s="112"/>
      <c r="B137" s="47"/>
      <c r="C137" s="47"/>
      <c r="D137" s="140"/>
      <c r="E137" s="115"/>
      <c r="F137" s="50"/>
      <c r="G137" s="116"/>
      <c r="H137" s="115"/>
      <c r="I137" s="116"/>
      <c r="J137" s="50"/>
      <c r="K137" s="115"/>
    </row>
    <row r="138" spans="1:11" ht="14.1" customHeight="1">
      <c r="A138" s="112"/>
      <c r="B138" s="47"/>
      <c r="C138" s="47"/>
      <c r="D138" s="140"/>
      <c r="E138" s="115"/>
      <c r="F138" s="50"/>
      <c r="G138" s="116"/>
      <c r="H138" s="115"/>
      <c r="I138" s="116"/>
      <c r="J138" s="50"/>
      <c r="K138" s="115"/>
    </row>
    <row r="139" spans="1:11" ht="14.1" customHeight="1">
      <c r="A139" s="112"/>
      <c r="G139" s="116"/>
      <c r="H139" s="115"/>
      <c r="I139" s="116"/>
      <c r="J139" s="50"/>
      <c r="K139" s="115"/>
    </row>
    <row r="140" spans="1:11" ht="14.1" customHeight="1">
      <c r="A140" s="112"/>
      <c r="B140" s="47"/>
      <c r="C140" s="47"/>
      <c r="D140" s="140"/>
      <c r="E140" s="115"/>
      <c r="F140" s="50"/>
      <c r="G140" s="116"/>
      <c r="H140" s="115"/>
      <c r="I140" s="116"/>
      <c r="J140" s="50"/>
      <c r="K140" s="115"/>
    </row>
    <row r="141" spans="1:11" ht="14.1" customHeight="1">
      <c r="A141" s="141"/>
      <c r="B141" s="13"/>
      <c r="C141" s="15"/>
      <c r="D141" s="15"/>
      <c r="E141" s="15"/>
      <c r="F141" s="13"/>
      <c r="G141" s="15"/>
      <c r="H141" s="15"/>
      <c r="I141" s="15"/>
      <c r="J141" s="15"/>
      <c r="K141" s="13"/>
    </row>
    <row r="142" spans="1:11" ht="14.1" customHeight="1">
      <c r="A142" s="141"/>
      <c r="B142" s="20"/>
      <c r="C142" s="15"/>
      <c r="D142" s="3"/>
      <c r="E142" s="15"/>
      <c r="F142" s="13"/>
      <c r="G142" s="15"/>
      <c r="H142" s="15"/>
      <c r="I142" s="3"/>
      <c r="J142" s="15"/>
      <c r="K142" s="13"/>
    </row>
    <row r="143" spans="1:11" ht="14.1" customHeight="1">
      <c r="A143" s="141"/>
      <c r="B143" s="20"/>
      <c r="C143" s="15"/>
      <c r="D143" s="12"/>
      <c r="E143" s="15"/>
      <c r="F143" s="13"/>
      <c r="G143" s="15"/>
      <c r="H143" s="15"/>
      <c r="I143" s="12"/>
      <c r="J143" s="15"/>
      <c r="K143" s="13"/>
    </row>
    <row r="144" spans="1:11" ht="14.1" customHeight="1">
      <c r="A144" s="1"/>
      <c r="H144" s="1"/>
    </row>
    <row r="145" spans="1:10" ht="14.1" customHeight="1">
      <c r="A145" s="1"/>
      <c r="H145" s="1"/>
    </row>
    <row r="146" spans="1:10" ht="14.1" customHeight="1">
      <c r="A146" s="1"/>
      <c r="H146" s="1"/>
    </row>
    <row r="147" spans="1:10" ht="14.1" customHeight="1">
      <c r="A147" s="1"/>
      <c r="H147" s="1"/>
    </row>
    <row r="148" spans="1:10" ht="14.1" customHeight="1">
      <c r="A148" s="1"/>
      <c r="H148" s="1"/>
    </row>
    <row r="149" spans="1:10" ht="14.1" customHeight="1">
      <c r="A149" s="1"/>
      <c r="H149" s="1"/>
    </row>
    <row r="150" spans="1:10" ht="14.1" customHeight="1">
      <c r="A150" s="1"/>
      <c r="H150" s="1"/>
    </row>
    <row r="151" spans="1:10" ht="14.1" customHeight="1">
      <c r="A151" s="1"/>
      <c r="H151" s="1"/>
    </row>
    <row r="152" spans="1:10" ht="14.1" customHeight="1">
      <c r="A152" s="1"/>
      <c r="H152" s="1"/>
    </row>
    <row r="153" spans="1:10" ht="14.1" customHeight="1">
      <c r="A153" s="15"/>
      <c r="B153" s="102"/>
      <c r="C153" s="12"/>
      <c r="D153" s="35"/>
      <c r="E153" s="36"/>
      <c r="F153" s="12"/>
      <c r="G153" s="12"/>
      <c r="H153" s="43"/>
      <c r="I153" s="7"/>
      <c r="J153" s="27"/>
    </row>
    <row r="154" spans="1:10" ht="14.1" customHeight="1">
      <c r="A154" s="15"/>
      <c r="B154" s="102"/>
      <c r="C154" s="12"/>
      <c r="D154" s="35"/>
      <c r="E154" s="36"/>
      <c r="F154" s="12"/>
      <c r="G154" s="12"/>
      <c r="H154" s="43"/>
      <c r="I154" s="7"/>
      <c r="J154" s="27"/>
    </row>
    <row r="155" spans="1:10" ht="14.1" customHeight="1">
      <c r="A155" s="15"/>
      <c r="B155" s="102"/>
      <c r="C155" s="12"/>
      <c r="D155" s="35"/>
      <c r="E155" s="36"/>
      <c r="F155" s="12"/>
      <c r="G155" s="12"/>
      <c r="H155" s="43"/>
      <c r="I155" s="7"/>
      <c r="J155" s="27"/>
    </row>
    <row r="156" spans="1:10">
      <c r="A156" s="15"/>
      <c r="B156" s="102"/>
      <c r="C156" s="12"/>
      <c r="D156" s="35"/>
      <c r="E156" s="36"/>
      <c r="F156" s="12"/>
      <c r="G156" s="12"/>
      <c r="H156" s="43"/>
      <c r="I156" s="7"/>
      <c r="J156" s="27"/>
    </row>
    <row r="157" spans="1:10">
      <c r="A157" s="15"/>
      <c r="B157" s="102"/>
      <c r="C157" s="12"/>
      <c r="D157" s="35"/>
      <c r="E157" s="36"/>
      <c r="F157" s="12"/>
      <c r="G157" s="12"/>
      <c r="H157" s="43"/>
      <c r="I157" s="7"/>
      <c r="J157" s="27"/>
    </row>
    <row r="158" spans="1:10">
      <c r="A158" s="15"/>
      <c r="B158" s="102"/>
      <c r="C158" s="12"/>
      <c r="D158" s="35"/>
      <c r="E158" s="36"/>
      <c r="F158" s="12"/>
      <c r="G158" s="12"/>
      <c r="H158" s="43"/>
      <c r="I158" s="7"/>
      <c r="J158" s="27"/>
    </row>
    <row r="159" spans="1:10">
      <c r="A159" s="15"/>
      <c r="B159" s="102"/>
      <c r="C159" s="12"/>
      <c r="D159" s="35"/>
      <c r="E159" s="36"/>
      <c r="F159" s="12"/>
      <c r="G159" s="12"/>
      <c r="H159" s="43"/>
      <c r="I159" s="7"/>
      <c r="J159" s="27"/>
    </row>
    <row r="160" spans="1:10">
      <c r="A160" s="15"/>
      <c r="B160" s="102"/>
      <c r="C160" s="12"/>
      <c r="D160" s="35"/>
      <c r="E160" s="36"/>
      <c r="F160" s="12"/>
      <c r="G160" s="12"/>
      <c r="H160" s="43"/>
      <c r="I160" s="7"/>
      <c r="J160" s="27"/>
    </row>
    <row r="161" spans="1:10">
      <c r="A161" s="15"/>
      <c r="B161" s="102"/>
      <c r="C161" s="12"/>
      <c r="D161" s="35"/>
      <c r="E161" s="36"/>
      <c r="F161" s="12"/>
      <c r="G161" s="12"/>
      <c r="H161" s="43"/>
      <c r="I161" s="7"/>
      <c r="J161" s="27"/>
    </row>
    <row r="162" spans="1:10">
      <c r="A162" s="15"/>
      <c r="B162" s="102"/>
      <c r="C162" s="12"/>
      <c r="D162" s="35"/>
      <c r="E162" s="36"/>
      <c r="F162" s="12"/>
      <c r="G162" s="12"/>
      <c r="H162" s="43"/>
      <c r="I162" s="7"/>
      <c r="J162" s="27"/>
    </row>
    <row r="163" spans="1:10">
      <c r="A163" s="15"/>
      <c r="B163" s="102"/>
      <c r="C163" s="12"/>
      <c r="D163" s="35"/>
      <c r="E163" s="36"/>
      <c r="F163" s="12"/>
      <c r="G163" s="12"/>
      <c r="H163" s="43"/>
      <c r="I163" s="7"/>
      <c r="J163" s="27"/>
    </row>
    <row r="164" spans="1:10">
      <c r="A164" s="15"/>
      <c r="B164" s="102"/>
      <c r="C164" s="12"/>
      <c r="D164" s="35"/>
      <c r="E164" s="36"/>
      <c r="F164" s="12"/>
      <c r="G164" s="12"/>
      <c r="H164" s="43"/>
      <c r="I164" s="7"/>
      <c r="J164" s="27"/>
    </row>
    <row r="165" spans="1:10">
      <c r="A165" s="15"/>
      <c r="B165" s="102"/>
      <c r="C165" s="12"/>
      <c r="D165" s="35"/>
      <c r="E165" s="36"/>
      <c r="F165" s="12"/>
      <c r="G165" s="12"/>
      <c r="H165" s="43"/>
      <c r="I165" s="7"/>
      <c r="J165" s="27"/>
    </row>
    <row r="166" spans="1:10">
      <c r="A166" s="15"/>
      <c r="B166" s="102"/>
      <c r="C166" s="12"/>
      <c r="D166" s="35"/>
      <c r="E166" s="36"/>
      <c r="F166" s="12"/>
      <c r="G166" s="12"/>
      <c r="H166" s="43"/>
      <c r="I166" s="7"/>
      <c r="J166" s="27"/>
    </row>
    <row r="167" spans="1:10">
      <c r="A167" s="15"/>
      <c r="B167" s="102"/>
      <c r="C167" s="12"/>
      <c r="D167" s="35"/>
      <c r="E167" s="36"/>
      <c r="F167" s="12"/>
      <c r="G167" s="12"/>
      <c r="H167" s="43"/>
      <c r="I167" s="7"/>
      <c r="J167" s="27"/>
    </row>
    <row r="168" spans="1:10">
      <c r="A168" s="15"/>
      <c r="B168" s="102"/>
      <c r="C168" s="12"/>
      <c r="D168" s="35"/>
      <c r="E168" s="36"/>
      <c r="F168" s="12"/>
      <c r="G168" s="12"/>
      <c r="H168" s="43"/>
      <c r="I168" s="7"/>
      <c r="J168" s="27"/>
    </row>
    <row r="169" spans="1:10">
      <c r="A169" s="15"/>
      <c r="B169" s="102"/>
      <c r="C169" s="12"/>
      <c r="D169" s="35"/>
      <c r="E169" s="36"/>
      <c r="F169" s="12"/>
      <c r="G169" s="12"/>
      <c r="H169" s="43"/>
      <c r="I169" s="7"/>
      <c r="J169" s="27"/>
    </row>
    <row r="170" spans="1:10">
      <c r="A170" s="15"/>
      <c r="B170" s="102"/>
      <c r="C170" s="12"/>
      <c r="D170" s="35"/>
      <c r="E170" s="36"/>
      <c r="F170" s="12"/>
      <c r="G170" s="12"/>
      <c r="H170" s="43"/>
      <c r="I170" s="7"/>
      <c r="J170" s="27"/>
    </row>
    <row r="171" spans="1:10">
      <c r="A171" s="15"/>
      <c r="B171" s="102"/>
      <c r="C171" s="12"/>
      <c r="D171" s="35"/>
      <c r="E171" s="36"/>
      <c r="F171" s="37"/>
      <c r="G171" s="38"/>
      <c r="H171" s="43"/>
      <c r="I171" s="39"/>
      <c r="J171" s="34"/>
    </row>
    <row r="172" spans="1:10">
      <c r="A172" s="1"/>
      <c r="B172" s="102"/>
      <c r="C172" s="12"/>
      <c r="D172" s="35"/>
      <c r="H172" s="1"/>
    </row>
    <row r="173" spans="1:10">
      <c r="A173" s="1"/>
      <c r="H173" s="1"/>
    </row>
    <row r="174" spans="1:10">
      <c r="A174" s="1"/>
      <c r="H174" s="1"/>
    </row>
    <row r="175" spans="1:10">
      <c r="A175" s="1"/>
      <c r="H175" s="1"/>
    </row>
    <row r="176" spans="1:10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 ht="15.75" customHeight="1">
      <c r="A179" s="1"/>
      <c r="H179" s="1"/>
    </row>
    <row r="180" spans="1:8" ht="15.75" customHeight="1">
      <c r="A180" s="1"/>
      <c r="H180" s="1"/>
    </row>
    <row r="181" spans="1:8" ht="15" customHeight="1">
      <c r="A181" s="1"/>
      <c r="H181" s="1"/>
    </row>
    <row r="182" spans="1:8" ht="13.5" customHeight="1">
      <c r="A182" s="1"/>
      <c r="H182" s="1"/>
    </row>
    <row r="183" spans="1:8" ht="15" customHeight="1">
      <c r="A183" s="1"/>
      <c r="H183" s="1"/>
    </row>
    <row r="184" spans="1:8" ht="15" customHeight="1">
      <c r="A184" s="1"/>
      <c r="H184" s="1"/>
    </row>
    <row r="185" spans="1:8" ht="15" customHeight="1">
      <c r="A185" s="1"/>
      <c r="H185" s="1"/>
    </row>
    <row r="186" spans="1:8" ht="15" customHeight="1">
      <c r="A186" s="1"/>
      <c r="H186" s="1"/>
    </row>
    <row r="187" spans="1:8" ht="15" customHeight="1">
      <c r="A187" s="1"/>
      <c r="H187" s="1"/>
    </row>
    <row r="188" spans="1:8" ht="15" customHeight="1">
      <c r="A188" s="1"/>
      <c r="H188" s="1"/>
    </row>
    <row r="189" spans="1:8" ht="15" customHeight="1">
      <c r="A189" s="1"/>
      <c r="H189" s="1"/>
    </row>
    <row r="190" spans="1:8" ht="15" customHeight="1">
      <c r="A190" s="1"/>
      <c r="H190" s="1"/>
    </row>
    <row r="191" spans="1:8" ht="15" customHeight="1">
      <c r="A191" s="1"/>
      <c r="H191" s="1"/>
    </row>
    <row r="192" spans="1:8" ht="15" customHeight="1">
      <c r="A192" s="1"/>
      <c r="H192" s="1"/>
    </row>
    <row r="193" spans="1:8" ht="15" customHeight="1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</sheetData>
  <mergeCells count="1">
    <mergeCell ref="C1:K3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IU240"/>
  <sheetViews>
    <sheetView view="pageBreakPreview" zoomScaleSheetLayoutView="100" workbookViewId="0">
      <selection activeCell="A104" sqref="A104:K109"/>
    </sheetView>
  </sheetViews>
  <sheetFormatPr defaultColWidth="17.85546875" defaultRowHeight="15"/>
  <cols>
    <col min="1" max="1" width="4.85546875" style="5" customWidth="1"/>
    <col min="2" max="2" width="23" style="21" customWidth="1"/>
    <col min="3" max="3" width="7.85546875" style="21" customWidth="1"/>
    <col min="4" max="4" width="8.42578125" style="21" customWidth="1"/>
    <col min="5" max="5" width="6.5703125" style="21" customWidth="1"/>
    <col min="6" max="6" width="9.85546875" style="21" customWidth="1"/>
    <col min="7" max="7" width="7" style="21" customWidth="1"/>
    <col min="8" max="8" width="1.28515625" style="21" customWidth="1"/>
    <col min="9" max="9" width="8.7109375" style="4" customWidth="1"/>
    <col min="10" max="10" width="10.5703125" style="22" customWidth="1"/>
    <col min="11" max="11" width="4.85546875" style="25" customWidth="1"/>
    <col min="12" max="250" width="9.140625" style="21" customWidth="1"/>
    <col min="251" max="251" width="5.7109375" style="21" customWidth="1"/>
    <col min="252" max="255" width="9.140625" style="21" hidden="1" customWidth="1"/>
    <col min="256" max="16384" width="17.85546875" style="21"/>
  </cols>
  <sheetData>
    <row r="1" spans="1:11" ht="15" customHeight="1">
      <c r="A1" s="191" t="s">
        <v>5</v>
      </c>
      <c r="B1" s="191"/>
      <c r="C1" s="192" t="s">
        <v>156</v>
      </c>
      <c r="D1" s="192"/>
      <c r="E1" s="192"/>
      <c r="F1" s="192"/>
      <c r="G1" s="192"/>
      <c r="H1" s="192"/>
      <c r="I1" s="192"/>
      <c r="J1" s="192"/>
      <c r="K1" s="192"/>
    </row>
    <row r="2" spans="1:11" ht="15" customHeight="1">
      <c r="C2" s="192"/>
      <c r="D2" s="192"/>
      <c r="E2" s="192"/>
      <c r="F2" s="192"/>
      <c r="G2" s="192"/>
      <c r="H2" s="192"/>
      <c r="I2" s="192"/>
      <c r="J2" s="192"/>
      <c r="K2" s="192"/>
    </row>
    <row r="3" spans="1:11" ht="17.25" customHeight="1">
      <c r="C3" s="192"/>
      <c r="D3" s="192"/>
      <c r="E3" s="192"/>
      <c r="F3" s="192"/>
      <c r="G3" s="192"/>
      <c r="H3" s="192"/>
      <c r="I3" s="192"/>
      <c r="J3" s="192"/>
      <c r="K3" s="192"/>
    </row>
    <row r="4" spans="1:11" ht="15.75">
      <c r="D4" s="30" t="s">
        <v>19</v>
      </c>
      <c r="H4" s="46"/>
    </row>
    <row r="5" spans="1:11" ht="15" customHeight="1">
      <c r="F5" s="26"/>
    </row>
    <row r="6" spans="1:11" ht="15" customHeight="1">
      <c r="A6" s="31" t="s">
        <v>18</v>
      </c>
      <c r="B6" s="193" t="s">
        <v>20</v>
      </c>
      <c r="C6" s="193"/>
      <c r="D6" s="193"/>
      <c r="E6" s="194" t="s">
        <v>21</v>
      </c>
      <c r="F6" s="194"/>
      <c r="G6" s="194"/>
      <c r="H6" s="194"/>
      <c r="I6" s="32"/>
      <c r="J6" s="195" t="s">
        <v>15</v>
      </c>
      <c r="K6" s="195"/>
    </row>
    <row r="7" spans="1:11" ht="15.75">
      <c r="A7" s="15"/>
      <c r="B7" s="103" t="s">
        <v>79</v>
      </c>
      <c r="C7" s="1"/>
    </row>
    <row r="8" spans="1:11" ht="15.75">
      <c r="A8" s="15"/>
      <c r="B8" s="103" t="s">
        <v>53</v>
      </c>
      <c r="C8" s="1"/>
    </row>
    <row r="9" spans="1:11">
      <c r="A9" s="112">
        <v>1</v>
      </c>
      <c r="B9" s="47" t="s">
        <v>122</v>
      </c>
      <c r="C9" s="47"/>
      <c r="D9" s="120"/>
      <c r="E9" s="117"/>
      <c r="F9" s="50"/>
      <c r="G9" s="51"/>
      <c r="H9" s="52"/>
      <c r="I9" s="116"/>
      <c r="J9" s="53"/>
      <c r="K9" s="54"/>
    </row>
    <row r="10" spans="1:11">
      <c r="A10" s="112"/>
      <c r="B10" s="47"/>
      <c r="C10" s="47"/>
      <c r="D10" s="48" t="s">
        <v>97</v>
      </c>
      <c r="E10" s="130"/>
      <c r="F10" s="50"/>
      <c r="G10" s="51"/>
      <c r="H10" s="52"/>
      <c r="I10" s="116"/>
      <c r="J10" s="129">
        <f>2*(20+20)*10</f>
        <v>800</v>
      </c>
      <c r="K10" s="115" t="s">
        <v>10</v>
      </c>
    </row>
    <row r="11" spans="1:11">
      <c r="A11" s="112"/>
      <c r="B11" s="47"/>
      <c r="C11" s="47"/>
      <c r="D11" s="120"/>
      <c r="E11" s="117"/>
      <c r="F11" s="50"/>
      <c r="G11" s="51"/>
      <c r="H11" s="52"/>
      <c r="I11" s="116"/>
      <c r="J11" s="133">
        <f>SUM(J10:J10)</f>
        <v>800</v>
      </c>
      <c r="K11" s="135" t="s">
        <v>10</v>
      </c>
    </row>
    <row r="12" spans="1:11">
      <c r="A12" s="15">
        <v>2</v>
      </c>
      <c r="B12" s="1" t="s">
        <v>76</v>
      </c>
      <c r="C12" s="1"/>
      <c r="D12" s="15"/>
      <c r="E12" s="15"/>
      <c r="F12" s="15"/>
      <c r="G12" s="15"/>
      <c r="H12" s="13"/>
      <c r="I12" s="15"/>
      <c r="J12" s="15"/>
      <c r="K12" s="15"/>
    </row>
    <row r="13" spans="1:11">
      <c r="A13" s="15"/>
      <c r="B13" s="1" t="s">
        <v>77</v>
      </c>
      <c r="C13" s="1"/>
      <c r="D13" s="15"/>
      <c r="E13" s="15"/>
      <c r="F13" s="15"/>
      <c r="G13" s="15"/>
      <c r="H13" s="13"/>
      <c r="I13" s="15"/>
      <c r="J13" s="15"/>
      <c r="K13" s="15"/>
    </row>
    <row r="14" spans="1:11">
      <c r="A14" s="15"/>
      <c r="B14" s="1" t="s">
        <v>167</v>
      </c>
      <c r="C14" s="1"/>
      <c r="D14" s="20" t="s">
        <v>168</v>
      </c>
      <c r="E14" s="15"/>
      <c r="F14" s="15"/>
      <c r="G14" s="15"/>
      <c r="H14" s="13"/>
      <c r="I14" s="15"/>
      <c r="J14" s="33">
        <v>299</v>
      </c>
      <c r="K14" s="115" t="s">
        <v>10</v>
      </c>
    </row>
    <row r="15" spans="1:11">
      <c r="A15" s="15"/>
      <c r="B15" s="1" t="s">
        <v>171</v>
      </c>
      <c r="C15" s="1"/>
      <c r="D15" s="20" t="s">
        <v>169</v>
      </c>
      <c r="E15" s="15"/>
      <c r="F15" s="15"/>
      <c r="G15" s="15"/>
      <c r="H15" s="13"/>
      <c r="I15" s="15"/>
      <c r="J15" s="33">
        <v>464</v>
      </c>
      <c r="K15" s="115" t="s">
        <v>10</v>
      </c>
    </row>
    <row r="16" spans="1:11">
      <c r="A16" s="15"/>
      <c r="B16" s="1" t="s">
        <v>172</v>
      </c>
      <c r="C16" s="1"/>
      <c r="D16" s="20" t="s">
        <v>170</v>
      </c>
      <c r="E16" s="15"/>
      <c r="F16" s="15"/>
      <c r="G16" s="15"/>
      <c r="H16" s="13"/>
      <c r="I16" s="15"/>
      <c r="J16" s="33">
        <v>150</v>
      </c>
      <c r="K16" s="115" t="s">
        <v>10</v>
      </c>
    </row>
    <row r="17" spans="1:12">
      <c r="A17" s="15"/>
      <c r="B17" s="1" t="s">
        <v>171</v>
      </c>
      <c r="C17" s="1"/>
      <c r="D17" s="20" t="s">
        <v>183</v>
      </c>
      <c r="E17" s="15"/>
      <c r="F17" s="15"/>
      <c r="G17" s="15"/>
      <c r="H17" s="13"/>
      <c r="I17" s="15"/>
      <c r="J17" s="33">
        <v>90</v>
      </c>
      <c r="K17" s="115" t="s">
        <v>10</v>
      </c>
    </row>
    <row r="18" spans="1:12" ht="15" customHeight="1">
      <c r="A18" s="15"/>
      <c r="B18" s="1" t="s">
        <v>173</v>
      </c>
      <c r="C18" s="1"/>
      <c r="D18" s="20" t="s">
        <v>184</v>
      </c>
      <c r="E18" s="15"/>
      <c r="F18" s="15"/>
      <c r="G18" s="15"/>
      <c r="H18" s="13"/>
      <c r="I18" s="15"/>
      <c r="J18" s="33">
        <v>140</v>
      </c>
      <c r="K18" s="115" t="s">
        <v>10</v>
      </c>
      <c r="L18" s="45"/>
    </row>
    <row r="19" spans="1:12" ht="15" customHeight="1">
      <c r="A19" s="15"/>
      <c r="B19" s="1" t="s">
        <v>174</v>
      </c>
      <c r="C19" s="1"/>
      <c r="D19" s="20" t="s">
        <v>185</v>
      </c>
      <c r="E19" s="15"/>
      <c r="F19" s="15"/>
      <c r="G19" s="15"/>
      <c r="H19" s="13"/>
      <c r="I19" s="15"/>
      <c r="J19" s="33">
        <v>120</v>
      </c>
      <c r="K19" s="115" t="s">
        <v>10</v>
      </c>
      <c r="L19" s="45"/>
    </row>
    <row r="20" spans="1:12" ht="15" customHeight="1">
      <c r="A20" s="15"/>
      <c r="B20" s="1" t="s">
        <v>175</v>
      </c>
      <c r="C20" s="1"/>
      <c r="D20" s="20" t="s">
        <v>186</v>
      </c>
      <c r="E20" s="15"/>
      <c r="F20" s="15"/>
      <c r="G20" s="15"/>
      <c r="H20" s="13"/>
      <c r="I20" s="15"/>
      <c r="J20" s="33">
        <v>230</v>
      </c>
      <c r="K20" s="115" t="s">
        <v>10</v>
      </c>
      <c r="L20" s="45"/>
    </row>
    <row r="21" spans="1:12" ht="15" customHeight="1">
      <c r="A21" s="15"/>
      <c r="B21" s="1" t="s">
        <v>171</v>
      </c>
      <c r="C21" s="1"/>
      <c r="D21" s="20" t="s">
        <v>169</v>
      </c>
      <c r="E21" s="15"/>
      <c r="F21" s="15"/>
      <c r="G21" s="15"/>
      <c r="H21" s="13"/>
      <c r="I21" s="15"/>
      <c r="J21" s="33">
        <v>460</v>
      </c>
      <c r="K21" s="115" t="s">
        <v>10</v>
      </c>
    </row>
    <row r="22" spans="1:12" ht="15" customHeight="1">
      <c r="A22" s="15"/>
      <c r="B22" s="1" t="s">
        <v>176</v>
      </c>
      <c r="C22" s="1"/>
      <c r="D22" s="20" t="s">
        <v>187</v>
      </c>
      <c r="E22" s="15"/>
      <c r="F22" s="15"/>
      <c r="G22" s="15"/>
      <c r="H22" s="13"/>
      <c r="I22" s="15"/>
      <c r="J22" s="33">
        <v>294</v>
      </c>
      <c r="K22" s="115" t="s">
        <v>10</v>
      </c>
    </row>
    <row r="23" spans="1:12" ht="15" customHeight="1">
      <c r="A23" s="15"/>
      <c r="B23" s="1" t="s">
        <v>171</v>
      </c>
      <c r="C23" s="1"/>
      <c r="D23" s="20" t="s">
        <v>188</v>
      </c>
      <c r="E23" s="15"/>
      <c r="F23" s="15"/>
      <c r="G23" s="15"/>
      <c r="H23" s="13"/>
      <c r="I23" s="15"/>
      <c r="J23" s="33">
        <v>105</v>
      </c>
      <c r="K23" s="115" t="s">
        <v>10</v>
      </c>
    </row>
    <row r="24" spans="1:12" ht="15" customHeight="1">
      <c r="A24" s="15"/>
      <c r="B24" s="1" t="s">
        <v>177</v>
      </c>
      <c r="C24" s="1"/>
      <c r="D24" s="20" t="s">
        <v>189</v>
      </c>
      <c r="E24" s="15"/>
      <c r="F24" s="15"/>
      <c r="G24" s="15"/>
      <c r="H24" s="13"/>
      <c r="I24" s="15"/>
      <c r="J24" s="33">
        <v>252</v>
      </c>
      <c r="K24" s="115" t="s">
        <v>10</v>
      </c>
    </row>
    <row r="25" spans="1:12" ht="15" customHeight="1">
      <c r="A25" s="15"/>
      <c r="B25" s="1" t="s">
        <v>178</v>
      </c>
      <c r="C25" s="1"/>
      <c r="D25" s="20" t="s">
        <v>190</v>
      </c>
      <c r="E25" s="15"/>
      <c r="F25" s="15"/>
      <c r="G25" s="15"/>
      <c r="H25" s="13"/>
      <c r="I25" s="15"/>
      <c r="J25" s="33">
        <v>40.5</v>
      </c>
      <c r="K25" s="115" t="s">
        <v>10</v>
      </c>
    </row>
    <row r="26" spans="1:12" ht="15" customHeight="1">
      <c r="A26" s="15"/>
      <c r="B26" s="1" t="s">
        <v>173</v>
      </c>
      <c r="C26" s="1"/>
      <c r="D26" s="20" t="s">
        <v>191</v>
      </c>
      <c r="E26" s="15"/>
      <c r="F26" s="15"/>
      <c r="G26" s="15"/>
      <c r="H26" s="13"/>
      <c r="I26" s="15"/>
      <c r="J26" s="33">
        <v>54</v>
      </c>
      <c r="K26" s="115" t="s">
        <v>10</v>
      </c>
    </row>
    <row r="27" spans="1:12" ht="15" customHeight="1">
      <c r="A27" s="15"/>
      <c r="B27" s="1" t="s">
        <v>175</v>
      </c>
      <c r="C27" s="1"/>
      <c r="D27" s="20" t="s">
        <v>192</v>
      </c>
      <c r="E27" s="15"/>
      <c r="F27" s="15"/>
      <c r="G27" s="15"/>
      <c r="H27" s="13"/>
      <c r="I27" s="15"/>
      <c r="J27" s="33">
        <v>200</v>
      </c>
      <c r="K27" s="115" t="s">
        <v>10</v>
      </c>
    </row>
    <row r="28" spans="1:12" ht="15" customHeight="1">
      <c r="A28" s="15"/>
      <c r="B28" s="1" t="s">
        <v>176</v>
      </c>
      <c r="C28" s="1"/>
      <c r="D28" s="20"/>
      <c r="E28" s="15"/>
      <c r="F28" s="15"/>
      <c r="G28" s="15"/>
      <c r="H28" s="13"/>
      <c r="I28" s="15"/>
      <c r="J28" s="33">
        <f>SUM(J14:J27)</f>
        <v>2898.5</v>
      </c>
      <c r="K28" s="115" t="s">
        <v>10</v>
      </c>
    </row>
    <row r="29" spans="1:12" ht="15" customHeight="1">
      <c r="A29" s="112"/>
      <c r="B29" s="47"/>
      <c r="C29" s="47"/>
      <c r="D29" s="48" t="s">
        <v>166</v>
      </c>
      <c r="E29" s="117"/>
      <c r="F29" s="50"/>
      <c r="G29" s="51"/>
      <c r="H29" s="52"/>
      <c r="I29" s="116"/>
      <c r="J29" s="156">
        <f>SUM(J11:J11)</f>
        <v>800</v>
      </c>
      <c r="K29" s="157" t="s">
        <v>10</v>
      </c>
    </row>
    <row r="30" spans="1:12" ht="15" customHeight="1">
      <c r="A30" s="15"/>
      <c r="B30" s="1"/>
      <c r="C30" s="1"/>
      <c r="D30" s="20"/>
      <c r="E30" s="15"/>
      <c r="F30" s="15"/>
      <c r="G30" s="15"/>
      <c r="H30" s="13"/>
      <c r="I30" s="15"/>
      <c r="J30" s="158">
        <f>SUM(J28:J29)</f>
        <v>3698.5</v>
      </c>
      <c r="K30" s="134" t="s">
        <v>10</v>
      </c>
    </row>
    <row r="31" spans="1:12" ht="15" customHeight="1">
      <c r="A31" s="15"/>
      <c r="B31" s="1" t="s">
        <v>179</v>
      </c>
      <c r="C31" s="1"/>
      <c r="D31" s="20"/>
      <c r="E31" s="15"/>
      <c r="F31" s="15"/>
      <c r="G31" s="15"/>
      <c r="H31" s="13"/>
      <c r="I31" s="15"/>
      <c r="J31" s="15"/>
      <c r="K31" s="15"/>
    </row>
    <row r="32" spans="1:12" ht="15" customHeight="1">
      <c r="A32" s="15"/>
      <c r="B32" s="1" t="s">
        <v>180</v>
      </c>
      <c r="C32" s="1"/>
      <c r="D32" s="20" t="s">
        <v>193</v>
      </c>
      <c r="E32" s="15"/>
      <c r="F32" s="15"/>
      <c r="G32" s="15"/>
      <c r="H32" s="13"/>
      <c r="I32" s="15"/>
      <c r="J32" s="33">
        <f>24.37</f>
        <v>24.37</v>
      </c>
      <c r="K32" s="12" t="s">
        <v>10</v>
      </c>
    </row>
    <row r="33" spans="1:11" ht="15" customHeight="1">
      <c r="A33" s="15"/>
      <c r="B33" s="1" t="s">
        <v>171</v>
      </c>
      <c r="C33" s="1"/>
      <c r="D33" s="20" t="s">
        <v>194</v>
      </c>
      <c r="E33" s="15"/>
      <c r="F33" s="15"/>
      <c r="G33" s="15"/>
      <c r="H33" s="13"/>
      <c r="I33" s="15"/>
      <c r="J33" s="33">
        <v>48</v>
      </c>
      <c r="K33" s="12" t="s">
        <v>10</v>
      </c>
    </row>
    <row r="34" spans="1:11" ht="15" customHeight="1">
      <c r="A34" s="15"/>
      <c r="B34" s="1" t="s">
        <v>171</v>
      </c>
      <c r="C34" s="1"/>
      <c r="D34" s="20" t="s">
        <v>195</v>
      </c>
      <c r="E34" s="15"/>
      <c r="F34" s="15"/>
      <c r="G34" s="15"/>
      <c r="H34" s="13"/>
      <c r="I34" s="15"/>
      <c r="J34" s="33">
        <v>16.25</v>
      </c>
      <c r="K34" s="12" t="s">
        <v>10</v>
      </c>
    </row>
    <row r="35" spans="1:11" ht="15" customHeight="1">
      <c r="A35" s="15"/>
      <c r="B35" s="1" t="s">
        <v>181</v>
      </c>
      <c r="C35" s="1"/>
      <c r="D35" s="20" t="s">
        <v>196</v>
      </c>
      <c r="E35" s="15"/>
      <c r="F35" s="15"/>
      <c r="G35" s="15"/>
      <c r="H35" s="13"/>
      <c r="I35" s="15"/>
      <c r="J35" s="33">
        <v>45.5</v>
      </c>
      <c r="K35" s="12" t="s">
        <v>10</v>
      </c>
    </row>
    <row r="36" spans="1:11" ht="15" customHeight="1">
      <c r="A36" s="15"/>
      <c r="B36" s="1" t="s">
        <v>182</v>
      </c>
      <c r="C36" s="1"/>
      <c r="D36" s="20" t="s">
        <v>197</v>
      </c>
      <c r="E36" s="15"/>
      <c r="F36" s="15"/>
      <c r="G36" s="15"/>
      <c r="H36" s="13"/>
      <c r="I36" s="15"/>
      <c r="J36" s="33">
        <v>19.5</v>
      </c>
      <c r="K36" s="12" t="s">
        <v>10</v>
      </c>
    </row>
    <row r="37" spans="1:11" ht="15" customHeight="1">
      <c r="A37" s="15"/>
      <c r="B37" s="1" t="s">
        <v>171</v>
      </c>
      <c r="C37" s="1"/>
      <c r="D37" s="20" t="s">
        <v>198</v>
      </c>
      <c r="E37" s="15"/>
      <c r="F37" s="15"/>
      <c r="G37" s="15"/>
      <c r="H37" s="13"/>
      <c r="I37" s="15"/>
      <c r="J37" s="33">
        <v>39</v>
      </c>
      <c r="K37" s="12" t="s">
        <v>10</v>
      </c>
    </row>
    <row r="38" spans="1:11" ht="15" customHeight="1">
      <c r="A38" s="15"/>
      <c r="B38" s="1"/>
      <c r="C38" s="1"/>
      <c r="D38" s="20"/>
      <c r="E38" s="15"/>
      <c r="F38" s="15"/>
      <c r="G38" s="15"/>
      <c r="H38" s="13"/>
      <c r="I38" s="15"/>
      <c r="J38" s="136">
        <f>SUM(J32:J37)</f>
        <v>192.62</v>
      </c>
      <c r="K38" s="155" t="s">
        <v>10</v>
      </c>
    </row>
    <row r="39" spans="1:11" ht="15" customHeight="1">
      <c r="A39" s="15"/>
      <c r="B39" s="1"/>
      <c r="C39" s="1"/>
      <c r="D39" s="20"/>
      <c r="E39" s="15"/>
      <c r="F39" s="15"/>
      <c r="G39" s="15"/>
      <c r="H39" s="13"/>
      <c r="I39" s="15"/>
      <c r="J39" s="15"/>
      <c r="K39" s="15"/>
    </row>
    <row r="40" spans="1:11" ht="15" customHeight="1">
      <c r="A40" s="15"/>
      <c r="B40" s="1"/>
      <c r="C40" s="1"/>
      <c r="D40" s="20"/>
      <c r="E40" s="15"/>
      <c r="F40" s="15"/>
      <c r="G40" s="15"/>
      <c r="H40" s="13"/>
      <c r="I40" s="15"/>
      <c r="J40" s="136">
        <f>SUM(J30-J38)</f>
        <v>3505.88</v>
      </c>
      <c r="K40" s="155" t="s">
        <v>10</v>
      </c>
    </row>
    <row r="41" spans="1:11" ht="15" customHeight="1">
      <c r="A41" s="15"/>
      <c r="B41" s="1"/>
      <c r="C41" s="1"/>
      <c r="D41" s="20"/>
      <c r="E41" s="15"/>
      <c r="F41" s="15"/>
      <c r="G41" s="15"/>
      <c r="H41" s="13"/>
      <c r="I41" s="15"/>
      <c r="J41" s="15"/>
      <c r="K41" s="15"/>
    </row>
    <row r="42" spans="1:11" ht="15" customHeight="1">
      <c r="A42" s="15">
        <v>3</v>
      </c>
      <c r="B42" s="1" t="s">
        <v>199</v>
      </c>
      <c r="C42" s="1"/>
      <c r="D42" s="20"/>
      <c r="E42" s="15"/>
      <c r="F42" s="15"/>
      <c r="G42" s="15"/>
      <c r="H42" s="13"/>
      <c r="I42" s="15"/>
      <c r="J42" s="15"/>
      <c r="K42" s="15"/>
    </row>
    <row r="43" spans="1:11" ht="15" customHeight="1">
      <c r="A43" s="15"/>
      <c r="B43" s="1" t="s">
        <v>200</v>
      </c>
      <c r="C43" s="1"/>
      <c r="D43" s="20"/>
      <c r="E43" s="15"/>
      <c r="F43" s="15"/>
      <c r="G43" s="15"/>
      <c r="H43" s="13"/>
      <c r="I43" s="15"/>
      <c r="J43" s="15"/>
      <c r="K43" s="15"/>
    </row>
    <row r="44" spans="1:11" ht="15" customHeight="1">
      <c r="A44" s="15"/>
      <c r="B44" s="1"/>
      <c r="C44" s="1"/>
      <c r="D44" s="20" t="s">
        <v>201</v>
      </c>
      <c r="E44" s="15"/>
      <c r="F44" s="15"/>
      <c r="G44" s="15"/>
      <c r="H44" s="13"/>
      <c r="I44" s="15"/>
      <c r="J44" s="33">
        <v>48.75</v>
      </c>
      <c r="K44" s="12" t="s">
        <v>10</v>
      </c>
    </row>
    <row r="45" spans="1:11" ht="15" customHeight="1">
      <c r="A45" s="15"/>
      <c r="B45" s="1"/>
      <c r="C45" s="1"/>
      <c r="D45" s="20" t="s">
        <v>194</v>
      </c>
      <c r="E45" s="15"/>
      <c r="F45" s="15"/>
      <c r="G45" s="15"/>
      <c r="H45" s="13"/>
      <c r="I45" s="15"/>
      <c r="J45" s="33">
        <v>48</v>
      </c>
      <c r="K45" s="12" t="s">
        <v>10</v>
      </c>
    </row>
    <row r="46" spans="1:11" ht="15" customHeight="1">
      <c r="A46" s="15"/>
      <c r="B46" s="1"/>
      <c r="C46" s="1"/>
      <c r="D46" s="20" t="s">
        <v>202</v>
      </c>
      <c r="E46" s="15"/>
      <c r="F46" s="15"/>
      <c r="G46" s="15"/>
      <c r="H46" s="13"/>
      <c r="I46" s="15"/>
      <c r="J46" s="33">
        <v>32.5</v>
      </c>
      <c r="K46" s="12" t="s">
        <v>10</v>
      </c>
    </row>
    <row r="47" spans="1:11" ht="15" customHeight="1">
      <c r="A47" s="15"/>
      <c r="B47" s="1"/>
      <c r="C47" s="1"/>
      <c r="D47" s="20" t="s">
        <v>196</v>
      </c>
      <c r="E47" s="15"/>
      <c r="F47" s="15"/>
      <c r="G47" s="15"/>
      <c r="H47" s="13"/>
      <c r="I47" s="15"/>
      <c r="J47" s="33">
        <v>45.5</v>
      </c>
      <c r="K47" s="12" t="s">
        <v>10</v>
      </c>
    </row>
    <row r="48" spans="1:11" ht="15" customHeight="1">
      <c r="A48" s="15"/>
      <c r="B48" s="1"/>
      <c r="C48" s="1"/>
      <c r="D48" s="20" t="s">
        <v>198</v>
      </c>
      <c r="E48" s="15"/>
      <c r="F48" s="15"/>
      <c r="G48" s="15"/>
      <c r="H48" s="13"/>
      <c r="I48" s="15"/>
      <c r="J48" s="33">
        <v>39</v>
      </c>
      <c r="K48" s="12" t="s">
        <v>10</v>
      </c>
    </row>
    <row r="49" spans="1:11" ht="15" customHeight="1">
      <c r="A49" s="15"/>
      <c r="B49" s="1"/>
      <c r="C49" s="1"/>
      <c r="D49" s="15"/>
      <c r="E49" s="15"/>
      <c r="F49" s="15"/>
      <c r="G49" s="15"/>
      <c r="H49" s="13"/>
      <c r="I49" s="15"/>
      <c r="J49" s="136">
        <f>SUM(J44:J48)</f>
        <v>213.75</v>
      </c>
      <c r="K49" s="155" t="s">
        <v>10</v>
      </c>
    </row>
    <row r="50" spans="1:11" ht="15" customHeight="1">
      <c r="A50" s="15"/>
      <c r="B50" s="1"/>
      <c r="C50" s="1"/>
      <c r="D50" s="15"/>
      <c r="E50" s="15"/>
      <c r="F50" s="15"/>
      <c r="G50" s="15"/>
      <c r="H50" s="13"/>
      <c r="I50" s="15"/>
      <c r="J50" s="15"/>
      <c r="K50" s="15"/>
    </row>
    <row r="51" spans="1:11" ht="15" customHeight="1">
      <c r="A51" s="112">
        <v>4</v>
      </c>
      <c r="B51" s="47" t="s">
        <v>123</v>
      </c>
      <c r="C51" s="126"/>
      <c r="D51" s="120"/>
      <c r="E51" s="117"/>
      <c r="F51" s="50"/>
      <c r="G51" s="51"/>
      <c r="H51" s="52"/>
      <c r="I51" s="116"/>
      <c r="J51" s="53"/>
      <c r="K51" s="54"/>
    </row>
    <row r="52" spans="1:11" ht="15" customHeight="1">
      <c r="E52" s="21" t="s">
        <v>124</v>
      </c>
      <c r="J52" s="136">
        <f>2*7*4</f>
        <v>56</v>
      </c>
      <c r="K52" s="137" t="s">
        <v>10</v>
      </c>
    </row>
    <row r="53" spans="1:11" ht="15" customHeight="1">
      <c r="A53" s="15"/>
      <c r="B53" s="103" t="s">
        <v>80</v>
      </c>
      <c r="C53" s="15"/>
      <c r="D53" s="15"/>
      <c r="E53" s="15"/>
      <c r="F53" s="15"/>
      <c r="G53" s="15"/>
      <c r="H53" s="13"/>
      <c r="I53" s="15"/>
      <c r="J53" s="15"/>
      <c r="K53" s="15"/>
    </row>
    <row r="54" spans="1:11" ht="15" customHeight="1">
      <c r="A54" s="15"/>
      <c r="B54" s="103" t="s">
        <v>54</v>
      </c>
      <c r="C54" s="15"/>
      <c r="D54" s="15"/>
      <c r="E54" s="2"/>
      <c r="F54" s="37"/>
      <c r="G54" s="38"/>
      <c r="H54" s="43"/>
      <c r="I54" s="39"/>
      <c r="J54" s="34"/>
      <c r="K54" s="8"/>
    </row>
    <row r="55" spans="1:11" ht="15" customHeight="1">
      <c r="A55" s="112">
        <v>1</v>
      </c>
      <c r="B55" s="44" t="s">
        <v>98</v>
      </c>
      <c r="C55" s="47"/>
      <c r="D55" s="128"/>
      <c r="E55" s="115"/>
      <c r="F55" s="50"/>
      <c r="G55" s="122"/>
      <c r="H55" s="52"/>
      <c r="I55" s="116"/>
      <c r="J55" s="53"/>
      <c r="K55" s="54"/>
    </row>
    <row r="56" spans="1:11" ht="15" customHeight="1">
      <c r="A56" s="112"/>
      <c r="B56" s="44" t="s">
        <v>99</v>
      </c>
      <c r="C56" s="47"/>
      <c r="D56" s="128"/>
      <c r="E56" s="115"/>
      <c r="F56" s="50"/>
      <c r="G56" s="122"/>
      <c r="H56" s="52"/>
      <c r="I56" s="116"/>
      <c r="J56" s="53"/>
      <c r="K56" s="54"/>
    </row>
    <row r="57" spans="1:11" ht="15" customHeight="1">
      <c r="A57" s="112"/>
      <c r="B57" s="47"/>
      <c r="C57" s="47"/>
      <c r="D57" s="120"/>
      <c r="E57" s="130" t="s">
        <v>112</v>
      </c>
      <c r="F57" s="50"/>
      <c r="G57" s="51"/>
      <c r="H57" s="52"/>
      <c r="I57" s="116"/>
      <c r="J57" s="129">
        <v>400</v>
      </c>
      <c r="K57" s="115" t="s">
        <v>10</v>
      </c>
    </row>
    <row r="58" spans="1:11" ht="15" customHeight="1">
      <c r="A58" s="112"/>
      <c r="B58" s="47"/>
      <c r="C58" s="47"/>
      <c r="D58" s="120"/>
      <c r="E58" s="117"/>
      <c r="F58" s="50"/>
      <c r="G58" s="51"/>
      <c r="H58" s="52"/>
      <c r="I58" s="116"/>
      <c r="J58" s="133">
        <f>SUM(J57:J57)</f>
        <v>400</v>
      </c>
      <c r="K58" s="134" t="s">
        <v>10</v>
      </c>
    </row>
    <row r="59" spans="1:11" ht="15" customHeight="1">
      <c r="A59" s="112"/>
      <c r="B59" s="47"/>
      <c r="C59" s="47"/>
      <c r="D59" s="120"/>
      <c r="E59" s="117"/>
      <c r="F59" s="115"/>
      <c r="G59" s="51"/>
      <c r="H59" s="52"/>
      <c r="I59" s="116"/>
      <c r="J59" s="129"/>
      <c r="K59" s="115"/>
    </row>
    <row r="60" spans="1:11" ht="15" customHeight="1">
      <c r="A60" s="15">
        <v>2</v>
      </c>
      <c r="B60" s="111" t="s">
        <v>208</v>
      </c>
      <c r="C60" s="47"/>
      <c r="D60" s="48"/>
      <c r="E60" s="2"/>
      <c r="F60" s="37"/>
      <c r="G60" s="38"/>
      <c r="H60" s="43"/>
      <c r="I60" s="39"/>
      <c r="J60" s="34"/>
      <c r="K60" s="8"/>
    </row>
    <row r="61" spans="1:11" ht="15" customHeight="1">
      <c r="A61" s="15"/>
      <c r="B61" s="111" t="s">
        <v>87</v>
      </c>
      <c r="C61" s="47"/>
      <c r="D61" s="48"/>
      <c r="E61" s="2"/>
      <c r="F61" s="37"/>
      <c r="G61" s="38"/>
      <c r="H61" s="43"/>
      <c r="I61" s="39"/>
      <c r="J61" s="34"/>
      <c r="K61" s="8"/>
    </row>
    <row r="62" spans="1:11" ht="15" customHeight="1">
      <c r="A62" s="112"/>
      <c r="B62" s="47"/>
      <c r="C62" s="47"/>
      <c r="D62" s="120"/>
      <c r="E62" s="130" t="s">
        <v>125</v>
      </c>
      <c r="F62" s="50"/>
      <c r="G62" s="51"/>
      <c r="H62" s="52"/>
      <c r="I62" s="116"/>
      <c r="J62" s="129">
        <f>1*21*21</f>
        <v>441</v>
      </c>
      <c r="K62" s="115" t="s">
        <v>10</v>
      </c>
    </row>
    <row r="63" spans="1:11" ht="15" customHeight="1">
      <c r="A63" s="112"/>
      <c r="B63" s="47"/>
      <c r="C63" s="47"/>
      <c r="D63" s="120"/>
      <c r="E63" s="130"/>
      <c r="F63" s="50"/>
      <c r="G63" s="51"/>
      <c r="H63" s="52"/>
      <c r="I63" s="116"/>
      <c r="J63" s="133">
        <f>SUM(J62:J62)</f>
        <v>441</v>
      </c>
      <c r="K63" s="134" t="s">
        <v>10</v>
      </c>
    </row>
    <row r="64" spans="1:11" ht="15" customHeight="1">
      <c r="A64" s="112">
        <v>3</v>
      </c>
      <c r="B64" s="47" t="s">
        <v>103</v>
      </c>
      <c r="C64" s="47"/>
      <c r="D64" s="114"/>
      <c r="E64" s="115"/>
      <c r="F64" s="50"/>
      <c r="G64" s="116"/>
      <c r="H64" s="115"/>
      <c r="I64" s="116"/>
      <c r="J64" s="50"/>
      <c r="K64" s="115"/>
    </row>
    <row r="65" spans="1:11" ht="15" customHeight="1">
      <c r="A65" s="112"/>
      <c r="B65" s="47" t="s">
        <v>104</v>
      </c>
      <c r="C65" s="47"/>
      <c r="D65" s="114"/>
      <c r="E65" s="115"/>
      <c r="F65" s="50"/>
      <c r="G65" s="116"/>
      <c r="H65" s="115"/>
      <c r="I65" s="116"/>
      <c r="J65" s="50"/>
      <c r="K65" s="115"/>
    </row>
    <row r="66" spans="1:11" ht="15" customHeight="1">
      <c r="A66" s="112"/>
      <c r="B66" s="47"/>
      <c r="C66" s="47"/>
      <c r="D66" s="120"/>
      <c r="E66" s="130" t="s">
        <v>128</v>
      </c>
      <c r="F66" s="50"/>
      <c r="G66" s="51"/>
      <c r="H66" s="52"/>
      <c r="I66" s="116"/>
      <c r="J66" s="133">
        <v>20</v>
      </c>
      <c r="K66" s="134" t="s">
        <v>23</v>
      </c>
    </row>
    <row r="67" spans="1:11" ht="15" customHeight="1">
      <c r="A67" s="112"/>
      <c r="B67" s="47"/>
      <c r="C67" s="47"/>
      <c r="D67" s="120"/>
      <c r="E67" s="117"/>
      <c r="F67" s="50"/>
      <c r="G67" s="51"/>
      <c r="H67" s="52"/>
      <c r="I67" s="116"/>
      <c r="J67" s="53"/>
      <c r="K67" s="54"/>
    </row>
    <row r="68" spans="1:11" ht="15" customHeight="1">
      <c r="A68" s="112">
        <v>4</v>
      </c>
      <c r="B68" s="47" t="s">
        <v>106</v>
      </c>
      <c r="C68" s="47"/>
      <c r="D68" s="120"/>
      <c r="E68" s="117"/>
      <c r="F68" s="50"/>
      <c r="G68" s="51"/>
      <c r="H68" s="52"/>
      <c r="I68" s="116"/>
      <c r="J68" s="53"/>
      <c r="K68" s="54"/>
    </row>
    <row r="69" spans="1:11" ht="15" customHeight="1">
      <c r="A69" s="112"/>
      <c r="B69" s="47" t="s">
        <v>107</v>
      </c>
      <c r="C69" s="47"/>
      <c r="D69" s="120"/>
      <c r="E69" s="117"/>
      <c r="F69" s="50"/>
      <c r="G69" s="51"/>
      <c r="H69" s="52"/>
      <c r="I69" s="116"/>
      <c r="J69" s="53"/>
      <c r="K69" s="54"/>
    </row>
    <row r="70" spans="1:11" ht="15" customHeight="1">
      <c r="A70" s="112"/>
      <c r="B70" s="47"/>
      <c r="C70" s="47"/>
      <c r="D70" s="120"/>
      <c r="E70" s="130" t="s">
        <v>129</v>
      </c>
      <c r="F70" s="50"/>
      <c r="G70" s="51"/>
      <c r="H70" s="52"/>
      <c r="I70" s="116"/>
      <c r="J70" s="129">
        <f>6*21</f>
        <v>126</v>
      </c>
      <c r="K70" s="115" t="s">
        <v>23</v>
      </c>
    </row>
    <row r="71" spans="1:11" ht="15" customHeight="1">
      <c r="A71" s="112"/>
      <c r="B71" s="47"/>
      <c r="C71" s="47"/>
      <c r="D71" s="120"/>
      <c r="E71" s="130" t="s">
        <v>130</v>
      </c>
      <c r="F71" s="50"/>
      <c r="G71" s="51"/>
      <c r="H71" s="52"/>
      <c r="I71" s="116"/>
      <c r="J71" s="129">
        <f>2*9</f>
        <v>18</v>
      </c>
      <c r="K71" s="115" t="s">
        <v>23</v>
      </c>
    </row>
    <row r="72" spans="1:11" ht="15" customHeight="1">
      <c r="A72" s="112"/>
      <c r="B72" s="47"/>
      <c r="C72" s="47"/>
      <c r="D72" s="120"/>
      <c r="E72" s="130" t="s">
        <v>131</v>
      </c>
      <c r="F72" s="50"/>
      <c r="G72" s="51"/>
      <c r="H72" s="52"/>
      <c r="I72" s="116"/>
      <c r="J72" s="129">
        <f>2*8</f>
        <v>16</v>
      </c>
      <c r="K72" s="115" t="s">
        <v>23</v>
      </c>
    </row>
    <row r="73" spans="1:11" ht="15" customHeight="1">
      <c r="A73" s="112"/>
      <c r="B73" s="47"/>
      <c r="C73" s="47"/>
      <c r="D73" s="120"/>
      <c r="E73" s="130" t="s">
        <v>132</v>
      </c>
      <c r="F73" s="50"/>
      <c r="G73" s="51"/>
      <c r="H73" s="52"/>
      <c r="I73" s="116"/>
      <c r="J73" s="129">
        <f>2*6</f>
        <v>12</v>
      </c>
      <c r="K73" s="115" t="s">
        <v>23</v>
      </c>
    </row>
    <row r="74" spans="1:11" ht="15" customHeight="1">
      <c r="A74" s="112"/>
      <c r="B74" s="47"/>
      <c r="C74" s="47"/>
      <c r="D74" s="120"/>
      <c r="E74" s="130" t="s">
        <v>133</v>
      </c>
      <c r="F74" s="50"/>
      <c r="G74" s="51"/>
      <c r="H74" s="52"/>
      <c r="I74" s="116"/>
      <c r="J74" s="129">
        <f>2*5</f>
        <v>10</v>
      </c>
      <c r="K74" s="115" t="s">
        <v>23</v>
      </c>
    </row>
    <row r="75" spans="1:11" ht="15" customHeight="1">
      <c r="A75" s="112"/>
      <c r="B75" s="47"/>
      <c r="C75" s="47"/>
      <c r="D75" s="120"/>
      <c r="E75" s="117"/>
      <c r="F75" s="50"/>
      <c r="G75" s="51"/>
      <c r="H75" s="52"/>
      <c r="I75" s="116"/>
      <c r="J75" s="127">
        <f>SUM(J70:J74)</f>
        <v>182</v>
      </c>
      <c r="K75" s="49" t="s">
        <v>23</v>
      </c>
    </row>
    <row r="76" spans="1:11" ht="15" customHeight="1">
      <c r="A76" s="112"/>
      <c r="B76" s="47"/>
      <c r="C76" s="47"/>
      <c r="D76" s="120"/>
      <c r="E76" s="117"/>
      <c r="F76" s="50"/>
      <c r="G76" s="51"/>
      <c r="H76" s="52"/>
      <c r="I76" s="116"/>
      <c r="J76" s="127"/>
      <c r="K76" s="49"/>
    </row>
    <row r="77" spans="1:11" ht="15" customHeight="1">
      <c r="A77" s="112">
        <v>5</v>
      </c>
      <c r="B77" s="47" t="s">
        <v>134</v>
      </c>
      <c r="C77" s="47"/>
      <c r="D77" s="120"/>
      <c r="E77" s="117"/>
      <c r="F77" s="50"/>
      <c r="G77" s="51"/>
      <c r="H77" s="52"/>
      <c r="I77" s="116"/>
      <c r="J77" s="127"/>
      <c r="K77" s="49"/>
    </row>
    <row r="78" spans="1:11" ht="15" customHeight="1">
      <c r="A78" s="112"/>
      <c r="B78" s="47"/>
      <c r="C78" s="47"/>
      <c r="D78" s="120"/>
      <c r="E78" s="117" t="s">
        <v>135</v>
      </c>
      <c r="F78" s="50"/>
      <c r="G78" s="51"/>
      <c r="H78" s="52"/>
      <c r="I78" s="116"/>
      <c r="J78" s="142">
        <v>2</v>
      </c>
      <c r="K78" s="49" t="s">
        <v>127</v>
      </c>
    </row>
    <row r="79" spans="1:11" ht="15" customHeight="1">
      <c r="A79" s="112"/>
      <c r="B79" s="47"/>
      <c r="C79" s="47"/>
      <c r="D79" s="120"/>
      <c r="E79" s="117"/>
      <c r="F79" s="50"/>
      <c r="G79" s="51"/>
      <c r="H79" s="52"/>
      <c r="I79" s="116"/>
      <c r="J79" s="127"/>
      <c r="K79" s="49"/>
    </row>
    <row r="80" spans="1:11" ht="15" customHeight="1">
      <c r="A80" s="15"/>
      <c r="B80" s="132" t="s">
        <v>136</v>
      </c>
      <c r="C80" s="123"/>
      <c r="D80" s="23"/>
      <c r="E80" s="23"/>
      <c r="F80" s="23"/>
      <c r="G80" s="23"/>
      <c r="H80" s="23"/>
      <c r="I80" s="6"/>
      <c r="J80" s="60"/>
      <c r="K80" s="61"/>
    </row>
    <row r="81" spans="1:11" ht="15" customHeight="1">
      <c r="A81" s="15">
        <v>1</v>
      </c>
      <c r="B81" s="1" t="s">
        <v>81</v>
      </c>
      <c r="C81" s="15"/>
      <c r="D81" s="35"/>
      <c r="E81" s="36"/>
      <c r="F81" s="37"/>
      <c r="G81" s="38"/>
      <c r="H81" s="43"/>
      <c r="I81" s="39"/>
      <c r="J81" s="34"/>
      <c r="K81" s="8"/>
    </row>
    <row r="82" spans="1:11" ht="15" customHeight="1">
      <c r="A82" s="15"/>
      <c r="B82" s="124"/>
      <c r="C82" s="124"/>
      <c r="D82" s="23"/>
      <c r="E82" s="23"/>
      <c r="F82" s="23" t="s">
        <v>137</v>
      </c>
      <c r="G82" s="23"/>
      <c r="H82" s="23"/>
      <c r="I82" s="6"/>
      <c r="J82" s="125">
        <v>10</v>
      </c>
      <c r="K82" s="61" t="s">
        <v>3</v>
      </c>
    </row>
    <row r="83" spans="1:11" ht="15" customHeight="1">
      <c r="A83" s="15">
        <v>2</v>
      </c>
      <c r="B83" s="124" t="s">
        <v>94</v>
      </c>
      <c r="C83" s="124"/>
      <c r="D83" s="23"/>
      <c r="E83" s="23"/>
      <c r="F83" s="23"/>
      <c r="G83" s="23"/>
      <c r="H83" s="23"/>
      <c r="I83" s="6"/>
      <c r="J83" s="125"/>
      <c r="K83" s="61"/>
    </row>
    <row r="84" spans="1:11" ht="15" customHeight="1">
      <c r="A84" s="15"/>
      <c r="B84" s="124"/>
      <c r="C84" s="124"/>
      <c r="D84" s="23"/>
      <c r="E84" s="23"/>
      <c r="F84" s="23" t="s">
        <v>110</v>
      </c>
      <c r="G84" s="23"/>
      <c r="H84" s="23"/>
      <c r="I84" s="6"/>
      <c r="J84" s="125">
        <v>3</v>
      </c>
      <c r="K84" s="61" t="s">
        <v>3</v>
      </c>
    </row>
    <row r="85" spans="1:11" ht="15" customHeight="1">
      <c r="A85" s="15">
        <v>3</v>
      </c>
      <c r="B85" s="23" t="s">
        <v>121</v>
      </c>
      <c r="C85" s="15"/>
      <c r="D85" s="23"/>
      <c r="E85" s="23"/>
      <c r="F85" s="23"/>
      <c r="G85" s="23"/>
      <c r="H85" s="23"/>
      <c r="I85" s="6"/>
      <c r="J85" s="125"/>
      <c r="K85" s="61"/>
    </row>
    <row r="86" spans="1:11" ht="15" customHeight="1">
      <c r="A86" s="15"/>
      <c r="B86" s="20"/>
      <c r="C86" s="15"/>
      <c r="D86" s="23"/>
      <c r="E86" s="23"/>
      <c r="F86" s="23" t="s">
        <v>95</v>
      </c>
      <c r="G86" s="23"/>
      <c r="H86" s="23"/>
      <c r="I86" s="6"/>
      <c r="J86" s="125">
        <v>4</v>
      </c>
      <c r="K86" s="61" t="s">
        <v>3</v>
      </c>
    </row>
    <row r="87" spans="1:11" ht="15" customHeight="1">
      <c r="A87" s="15"/>
      <c r="B87" s="20"/>
      <c r="C87" s="15"/>
      <c r="D87" s="23"/>
      <c r="E87" s="23"/>
      <c r="F87" s="23"/>
      <c r="G87" s="23"/>
      <c r="H87" s="23"/>
      <c r="I87" s="6"/>
      <c r="J87" s="125"/>
      <c r="K87" s="61"/>
    </row>
    <row r="88" spans="1:11" ht="15" customHeight="1">
      <c r="A88" s="15"/>
      <c r="B88" s="132" t="s">
        <v>138</v>
      </c>
      <c r="C88" s="23"/>
      <c r="D88" s="23"/>
      <c r="E88" s="23"/>
      <c r="F88" s="23"/>
      <c r="G88" s="23"/>
      <c r="H88" s="23"/>
      <c r="I88" s="6"/>
      <c r="J88" s="33"/>
      <c r="K88" s="24"/>
    </row>
    <row r="89" spans="1:11" ht="15" customHeight="1">
      <c r="A89" s="15">
        <v>1</v>
      </c>
      <c r="B89" s="20" t="s">
        <v>96</v>
      </c>
      <c r="C89" s="23"/>
      <c r="D89" s="23"/>
      <c r="E89" s="23"/>
      <c r="F89" s="23"/>
      <c r="G89" s="23"/>
      <c r="H89" s="23"/>
      <c r="I89" s="6"/>
      <c r="J89" s="33"/>
      <c r="K89" s="24"/>
    </row>
    <row r="90" spans="1:11" ht="15" customHeight="1">
      <c r="A90" s="15"/>
      <c r="B90" s="20"/>
      <c r="C90" s="23"/>
      <c r="D90" s="23"/>
      <c r="E90" s="23"/>
      <c r="F90" s="23" t="s">
        <v>111</v>
      </c>
      <c r="G90" s="23"/>
      <c r="H90" s="23"/>
      <c r="I90" s="6"/>
      <c r="J90" s="125">
        <v>15</v>
      </c>
      <c r="K90" s="61" t="s">
        <v>3</v>
      </c>
    </row>
    <row r="91" spans="1:11" ht="15" customHeight="1">
      <c r="A91" s="15"/>
      <c r="B91" s="20"/>
      <c r="C91" s="23"/>
      <c r="D91" s="23"/>
      <c r="E91" s="23"/>
      <c r="F91" s="23"/>
      <c r="G91" s="23"/>
      <c r="H91" s="23"/>
      <c r="I91" s="6"/>
      <c r="J91" s="125"/>
      <c r="K91" s="61"/>
    </row>
    <row r="92" spans="1:11" ht="15" customHeight="1">
      <c r="A92" s="15">
        <v>2</v>
      </c>
      <c r="B92" s="1" t="s">
        <v>139</v>
      </c>
      <c r="C92" s="12"/>
      <c r="D92" s="12"/>
      <c r="E92" s="12"/>
      <c r="F92" s="12"/>
      <c r="G92" s="12"/>
      <c r="H92" s="43"/>
      <c r="I92" s="7"/>
      <c r="J92" s="27"/>
      <c r="K92" s="28"/>
    </row>
    <row r="93" spans="1:11" ht="15" customHeight="1">
      <c r="A93" s="15"/>
      <c r="B93" s="1"/>
      <c r="C93" s="12"/>
      <c r="E93" s="115"/>
      <c r="F93" s="140" t="s">
        <v>137</v>
      </c>
      <c r="G93" s="116"/>
      <c r="H93" s="115"/>
      <c r="I93" s="116"/>
      <c r="J93" s="143">
        <v>10</v>
      </c>
      <c r="K93" s="49" t="s">
        <v>3</v>
      </c>
    </row>
    <row r="94" spans="1:11" ht="15" customHeight="1">
      <c r="A94" s="15"/>
      <c r="B94" s="1"/>
      <c r="C94" s="12"/>
      <c r="E94" s="2"/>
      <c r="F94" s="41"/>
      <c r="G94" s="38"/>
      <c r="H94" s="43"/>
      <c r="I94" s="39"/>
      <c r="J94" s="144"/>
      <c r="K94" s="145"/>
    </row>
    <row r="95" spans="1:11" ht="15" customHeight="1">
      <c r="A95" s="15">
        <v>3</v>
      </c>
      <c r="B95" s="1" t="s">
        <v>142</v>
      </c>
      <c r="C95" s="12"/>
      <c r="E95" s="2"/>
      <c r="F95" s="146"/>
      <c r="G95" s="38"/>
      <c r="H95" s="43"/>
      <c r="I95" s="39"/>
      <c r="J95" s="144"/>
      <c r="K95" s="145"/>
    </row>
    <row r="96" spans="1:11" ht="15" customHeight="1">
      <c r="A96" s="112"/>
      <c r="B96" s="1"/>
      <c r="C96" s="15"/>
      <c r="E96" s="15"/>
      <c r="F96" s="20" t="s">
        <v>147</v>
      </c>
      <c r="G96" s="15"/>
      <c r="H96" s="13"/>
      <c r="I96" s="15"/>
      <c r="J96" s="7">
        <v>5</v>
      </c>
      <c r="K96" s="15" t="s">
        <v>3</v>
      </c>
    </row>
    <row r="97" spans="1:11" ht="15" customHeight="1">
      <c r="A97" s="15"/>
      <c r="B97" s="20"/>
      <c r="C97" s="23"/>
      <c r="D97" s="23"/>
      <c r="E97" s="23"/>
      <c r="F97" s="23"/>
      <c r="G97" s="23"/>
      <c r="H97" s="23"/>
      <c r="I97" s="6"/>
      <c r="J97" s="125"/>
      <c r="K97" s="61"/>
    </row>
    <row r="98" spans="1:11" ht="15" customHeight="1">
      <c r="A98" s="15"/>
      <c r="B98" s="20"/>
      <c r="C98" s="23"/>
      <c r="D98" s="23"/>
      <c r="E98" s="23"/>
      <c r="F98" s="23"/>
      <c r="G98" s="23"/>
      <c r="H98" s="23"/>
      <c r="I98" s="6"/>
      <c r="J98" s="125"/>
      <c r="K98" s="61"/>
    </row>
    <row r="99" spans="1:11" ht="15" customHeight="1">
      <c r="A99" s="15"/>
      <c r="B99" s="20"/>
      <c r="C99" s="23"/>
      <c r="D99" s="23"/>
      <c r="E99" s="23"/>
      <c r="F99" s="23"/>
      <c r="G99" s="23"/>
      <c r="H99" s="23"/>
      <c r="I99" s="6"/>
      <c r="J99" s="125"/>
      <c r="K99" s="61"/>
    </row>
    <row r="100" spans="1:11" ht="15" customHeight="1">
      <c r="A100" s="15"/>
      <c r="B100" s="20"/>
      <c r="C100" s="23"/>
      <c r="D100" s="23"/>
      <c r="E100" s="23"/>
      <c r="F100" s="23"/>
      <c r="G100" s="23"/>
      <c r="H100" s="23"/>
      <c r="I100" s="6"/>
      <c r="J100" s="125"/>
      <c r="K100" s="61"/>
    </row>
    <row r="101" spans="1:11" ht="15" customHeight="1">
      <c r="B101" s="13" t="s">
        <v>2</v>
      </c>
      <c r="D101" s="15"/>
      <c r="E101" s="15"/>
      <c r="F101" s="15"/>
      <c r="G101" s="15"/>
      <c r="H101" s="13"/>
      <c r="I101" s="15" t="s">
        <v>0</v>
      </c>
      <c r="J101" s="15"/>
      <c r="K101" s="15"/>
    </row>
    <row r="102" spans="1:11" ht="15" customHeight="1">
      <c r="D102" s="15"/>
      <c r="E102" s="15"/>
      <c r="F102" s="15"/>
      <c r="G102" s="15"/>
      <c r="H102" s="13"/>
      <c r="I102" s="3" t="s">
        <v>75</v>
      </c>
      <c r="J102" s="15"/>
      <c r="K102" s="15"/>
    </row>
    <row r="103" spans="1:11" ht="15" customHeight="1">
      <c r="C103" s="15"/>
      <c r="D103" s="15"/>
      <c r="E103" s="15"/>
      <c r="F103" s="15"/>
      <c r="G103" s="15"/>
      <c r="H103" s="13"/>
      <c r="I103" s="12" t="s">
        <v>1</v>
      </c>
      <c r="J103" s="15"/>
      <c r="K103" s="15"/>
    </row>
    <row r="104" spans="1:11" ht="15" customHeight="1">
      <c r="A104" s="21"/>
      <c r="I104" s="21"/>
      <c r="J104" s="21"/>
      <c r="K104" s="21"/>
    </row>
    <row r="105" spans="1:11" ht="15" customHeight="1">
      <c r="A105" s="21"/>
      <c r="I105" s="21"/>
      <c r="J105" s="21"/>
      <c r="K105" s="21"/>
    </row>
    <row r="106" spans="1:11" ht="15" customHeight="1">
      <c r="A106" s="21"/>
      <c r="I106" s="21"/>
      <c r="J106" s="21"/>
      <c r="K106" s="21"/>
    </row>
    <row r="107" spans="1:11" ht="15" customHeight="1"/>
    <row r="108" spans="1:11" ht="15" customHeight="1"/>
    <row r="109" spans="1:11" ht="15" customHeight="1"/>
    <row r="110" spans="1:11" ht="15" customHeight="1"/>
    <row r="111" spans="1:11" ht="15" customHeight="1"/>
    <row r="112" spans="1:11" ht="15" customHeight="1"/>
    <row r="113" spans="12:12" ht="15" customHeight="1"/>
    <row r="114" spans="12:12" ht="15" customHeight="1"/>
    <row r="115" spans="12:12" ht="15" customHeight="1"/>
    <row r="116" spans="12:12" ht="15" customHeight="1"/>
    <row r="117" spans="12:12" ht="15" customHeight="1"/>
    <row r="118" spans="12:12" ht="15" customHeight="1"/>
    <row r="119" spans="12:12" ht="15" customHeight="1"/>
    <row r="120" spans="12:12" ht="15" customHeight="1"/>
    <row r="121" spans="12:12" ht="15" customHeight="1"/>
    <row r="122" spans="12:12" ht="15" customHeight="1"/>
    <row r="123" spans="12:12" ht="15" customHeight="1"/>
    <row r="124" spans="12:12" ht="15" customHeight="1"/>
    <row r="125" spans="12:12" ht="15" customHeight="1"/>
    <row r="126" spans="12:12" ht="15" customHeight="1"/>
    <row r="127" spans="12:12" ht="15" customHeight="1">
      <c r="L127" s="45"/>
    </row>
    <row r="128" spans="12:12" ht="15" customHeight="1">
      <c r="L128" s="45"/>
    </row>
    <row r="129" spans="12:12" ht="15" customHeight="1">
      <c r="L129" s="45"/>
    </row>
    <row r="130" spans="12:12" ht="15" customHeight="1">
      <c r="L130" s="45"/>
    </row>
    <row r="131" spans="12:12" ht="15" customHeight="1">
      <c r="L131" s="45"/>
    </row>
    <row r="132" spans="12:12" ht="15" customHeight="1">
      <c r="L132" s="45"/>
    </row>
    <row r="133" spans="12:12" ht="15" customHeight="1">
      <c r="L133" s="45"/>
    </row>
    <row r="134" spans="12:12" ht="15" customHeight="1">
      <c r="L134" s="45"/>
    </row>
    <row r="135" spans="12:12" ht="15" customHeight="1">
      <c r="L135" s="45"/>
    </row>
    <row r="136" spans="12:12" ht="15" customHeight="1">
      <c r="L136" s="45"/>
    </row>
    <row r="137" spans="12:12" ht="15" customHeight="1">
      <c r="L137" s="45"/>
    </row>
    <row r="138" spans="12:12" ht="15" customHeight="1">
      <c r="L138" s="45"/>
    </row>
    <row r="139" spans="12:12" ht="15" customHeight="1">
      <c r="L139" s="45"/>
    </row>
    <row r="140" spans="12:12" ht="15" customHeight="1">
      <c r="L140" s="45"/>
    </row>
    <row r="141" spans="12:12" ht="15" customHeight="1">
      <c r="L141" s="45"/>
    </row>
    <row r="142" spans="12:12" ht="15" customHeight="1">
      <c r="L142" s="45"/>
    </row>
    <row r="143" spans="12:12" ht="15" customHeight="1">
      <c r="L143" s="45"/>
    </row>
    <row r="144" spans="12:12" ht="15" customHeight="1">
      <c r="L144" s="45"/>
    </row>
    <row r="145" spans="12:12" ht="15" customHeight="1">
      <c r="L145" s="45"/>
    </row>
    <row r="146" spans="12:12" ht="15" customHeight="1">
      <c r="L146" s="45"/>
    </row>
    <row r="147" spans="12:12" ht="15" customHeight="1">
      <c r="L147" s="45"/>
    </row>
    <row r="148" spans="12:12" ht="15" customHeight="1">
      <c r="L148" s="45"/>
    </row>
    <row r="149" spans="12:12" ht="15" customHeight="1">
      <c r="L149" s="45"/>
    </row>
    <row r="150" spans="12:12" ht="15" customHeight="1">
      <c r="L150" s="45"/>
    </row>
    <row r="151" spans="12:12" ht="15" customHeight="1">
      <c r="L151" s="45"/>
    </row>
    <row r="152" spans="12:12" ht="15" customHeight="1">
      <c r="L152" s="45"/>
    </row>
    <row r="153" spans="12:12" ht="15" customHeight="1">
      <c r="L153" s="45"/>
    </row>
    <row r="154" spans="12:12" ht="15" customHeight="1">
      <c r="L154" s="45"/>
    </row>
    <row r="155" spans="12:12" ht="15" customHeight="1">
      <c r="L155" s="45"/>
    </row>
    <row r="156" spans="12:12" ht="15" customHeight="1">
      <c r="L156" s="45"/>
    </row>
    <row r="157" spans="12:12" ht="15" customHeight="1">
      <c r="L157" s="45"/>
    </row>
    <row r="158" spans="12:12" ht="15" customHeight="1">
      <c r="L158" s="45"/>
    </row>
    <row r="159" spans="12:12" ht="15" customHeight="1">
      <c r="L159" s="45"/>
    </row>
    <row r="160" spans="12:12" ht="15" customHeight="1">
      <c r="L160" s="45"/>
    </row>
    <row r="161" spans="12:12" ht="15" customHeight="1">
      <c r="L161" s="45"/>
    </row>
    <row r="162" spans="12:12" ht="15" customHeight="1">
      <c r="L162" s="45"/>
    </row>
    <row r="163" spans="12:12" ht="15" customHeight="1">
      <c r="L163" s="45"/>
    </row>
    <row r="164" spans="12:12" ht="15" customHeight="1">
      <c r="L164" s="45"/>
    </row>
    <row r="165" spans="12:12" ht="15" customHeight="1">
      <c r="L165" s="45"/>
    </row>
    <row r="166" spans="12:12" ht="15" customHeight="1">
      <c r="L166" s="45"/>
    </row>
    <row r="167" spans="12:12" ht="15" customHeight="1">
      <c r="L167" s="45"/>
    </row>
    <row r="168" spans="12:12" ht="15" customHeight="1">
      <c r="L168" s="45"/>
    </row>
    <row r="169" spans="12:12" ht="15" customHeight="1">
      <c r="L169" s="45"/>
    </row>
    <row r="170" spans="12:12" ht="15" customHeight="1">
      <c r="L170" s="45"/>
    </row>
    <row r="171" spans="12:12" ht="15" customHeight="1">
      <c r="L171" s="45"/>
    </row>
    <row r="172" spans="12:12" ht="15" customHeight="1">
      <c r="L172" s="45"/>
    </row>
    <row r="173" spans="12:12" ht="15" customHeight="1">
      <c r="L173" s="45"/>
    </row>
    <row r="174" spans="12:12" ht="15" customHeight="1">
      <c r="L174" s="45"/>
    </row>
    <row r="175" spans="12:12" ht="15" customHeight="1">
      <c r="L175" s="45"/>
    </row>
    <row r="176" spans="12:12" ht="15" customHeight="1">
      <c r="L176" s="45"/>
    </row>
    <row r="177" spans="12:12" ht="15" customHeight="1">
      <c r="L177" s="45"/>
    </row>
    <row r="178" spans="12:12" ht="15" customHeight="1">
      <c r="L178" s="45"/>
    </row>
    <row r="179" spans="12:12" ht="15" customHeight="1">
      <c r="L179" s="45"/>
    </row>
    <row r="180" spans="12:12" ht="15" customHeight="1">
      <c r="L180" s="45"/>
    </row>
    <row r="181" spans="12:12" ht="15" customHeight="1">
      <c r="L181" s="45"/>
    </row>
    <row r="182" spans="12:12" ht="15" customHeight="1">
      <c r="L182" s="45"/>
    </row>
    <row r="183" spans="12:12" ht="15" customHeight="1">
      <c r="L183" s="45"/>
    </row>
    <row r="184" spans="12:12" ht="15" customHeight="1">
      <c r="L184" s="45"/>
    </row>
    <row r="185" spans="12:12" ht="15" customHeight="1">
      <c r="L185" s="45"/>
    </row>
    <row r="186" spans="12:12" ht="15" customHeight="1">
      <c r="L186" s="45"/>
    </row>
    <row r="187" spans="12:12" ht="15" customHeight="1">
      <c r="L187" s="45"/>
    </row>
    <row r="188" spans="12:12" ht="15" customHeight="1">
      <c r="L188" s="45"/>
    </row>
    <row r="189" spans="12:12" ht="15" customHeight="1">
      <c r="L189" s="45"/>
    </row>
    <row r="190" spans="12:12" ht="15" customHeight="1">
      <c r="L190" s="45"/>
    </row>
    <row r="191" spans="12:12" ht="15" customHeight="1">
      <c r="L191" s="45"/>
    </row>
    <row r="192" spans="12:12" ht="15" customHeight="1">
      <c r="L192" s="45"/>
    </row>
    <row r="193" spans="12:12" ht="15" customHeight="1">
      <c r="L193" s="45"/>
    </row>
    <row r="194" spans="12:12" ht="15" customHeight="1">
      <c r="L194" s="45"/>
    </row>
    <row r="195" spans="12:12" ht="15" customHeight="1">
      <c r="L195" s="45"/>
    </row>
    <row r="196" spans="12:12" ht="15" customHeight="1">
      <c r="L196" s="45"/>
    </row>
    <row r="197" spans="12:12" ht="15" customHeight="1">
      <c r="L197" s="45"/>
    </row>
    <row r="198" spans="12:12" ht="15" customHeight="1">
      <c r="L198" s="45"/>
    </row>
    <row r="199" spans="12:12" ht="15" customHeight="1">
      <c r="L199" s="45"/>
    </row>
    <row r="200" spans="12:12" ht="15" customHeight="1">
      <c r="L200" s="45"/>
    </row>
    <row r="201" spans="12:12" ht="15" customHeight="1">
      <c r="L201" s="45"/>
    </row>
    <row r="202" spans="12:12" ht="15" customHeight="1">
      <c r="L202" s="45"/>
    </row>
    <row r="203" spans="12:12" ht="15" customHeight="1">
      <c r="L203" s="45"/>
    </row>
    <row r="204" spans="12:12" ht="15" customHeight="1">
      <c r="L204" s="45"/>
    </row>
    <row r="205" spans="12:12" ht="15" customHeight="1">
      <c r="L205" s="45"/>
    </row>
    <row r="206" spans="12:12" ht="15" customHeight="1">
      <c r="L206" s="45"/>
    </row>
    <row r="207" spans="12:12" ht="15" customHeight="1">
      <c r="L207" s="45"/>
    </row>
    <row r="208" spans="12:12" ht="15" customHeight="1">
      <c r="L208" s="45"/>
    </row>
    <row r="209" spans="12:12" ht="15" customHeight="1">
      <c r="L209" s="45"/>
    </row>
    <row r="210" spans="12:12" ht="15" customHeight="1">
      <c r="L210" s="45"/>
    </row>
    <row r="211" spans="12:12" ht="15" customHeight="1">
      <c r="L211" s="45"/>
    </row>
    <row r="212" spans="12:12" ht="15" customHeight="1">
      <c r="L212" s="45"/>
    </row>
    <row r="213" spans="12:12" ht="15" customHeight="1">
      <c r="L213" s="45"/>
    </row>
    <row r="214" spans="12:12" ht="15" customHeight="1">
      <c r="L214" s="45"/>
    </row>
    <row r="215" spans="12:12" ht="15" customHeight="1">
      <c r="L215" s="45"/>
    </row>
    <row r="216" spans="12:12" ht="15" customHeight="1">
      <c r="L216" s="45"/>
    </row>
    <row r="217" spans="12:12" ht="15" customHeight="1">
      <c r="L217" s="45"/>
    </row>
    <row r="218" spans="12:12" ht="15" customHeight="1">
      <c r="L218" s="45"/>
    </row>
    <row r="219" spans="12:12" ht="15" customHeight="1">
      <c r="L219" s="45"/>
    </row>
    <row r="220" spans="12:12" ht="15" customHeight="1">
      <c r="L220" s="45"/>
    </row>
    <row r="221" spans="12:12" ht="15" customHeight="1">
      <c r="L221" s="45"/>
    </row>
    <row r="222" spans="12:12" ht="15" customHeight="1">
      <c r="L222" s="45"/>
    </row>
    <row r="223" spans="12:12" ht="15" customHeight="1">
      <c r="L223" s="45"/>
    </row>
    <row r="224" spans="12:12" ht="15" customHeight="1">
      <c r="L224" s="45"/>
    </row>
    <row r="225" spans="12:12" ht="15" customHeight="1">
      <c r="L225" s="45"/>
    </row>
    <row r="226" spans="12:12" ht="15" customHeight="1">
      <c r="L226" s="45"/>
    </row>
    <row r="227" spans="12:12" ht="15" customHeight="1">
      <c r="L227" s="45"/>
    </row>
    <row r="228" spans="12:12" ht="15" customHeight="1">
      <c r="L228" s="45"/>
    </row>
    <row r="229" spans="12:12" ht="15" customHeight="1">
      <c r="L229" s="45"/>
    </row>
    <row r="230" spans="12:12" ht="15" customHeight="1">
      <c r="L230" s="45"/>
    </row>
    <row r="231" spans="12:12" ht="15" customHeight="1">
      <c r="L231" s="45"/>
    </row>
    <row r="232" spans="12:12" ht="15" customHeight="1">
      <c r="L232" s="45"/>
    </row>
    <row r="233" spans="12:12" ht="15" customHeight="1">
      <c r="L233" s="45"/>
    </row>
    <row r="234" spans="12:12" ht="15" customHeight="1">
      <c r="L234" s="45"/>
    </row>
    <row r="235" spans="12:12" ht="15" customHeight="1">
      <c r="L235" s="45"/>
    </row>
    <row r="236" spans="12:12" ht="15" customHeight="1">
      <c r="L236" s="45"/>
    </row>
    <row r="237" spans="12:12" ht="15" customHeight="1">
      <c r="L237" s="45"/>
    </row>
    <row r="238" spans="12:12" ht="15" customHeight="1">
      <c r="L238" s="45"/>
    </row>
    <row r="239" spans="12:12" ht="15" customHeight="1">
      <c r="L239" s="45"/>
    </row>
    <row r="240" spans="12:12" ht="15" customHeight="1">
      <c r="L240" s="45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qudoos</cp:lastModifiedBy>
  <cp:lastPrinted>2016-02-29T21:33:09Z</cp:lastPrinted>
  <dcterms:created xsi:type="dcterms:W3CDTF">2004-01-20T03:33:34Z</dcterms:created>
  <dcterms:modified xsi:type="dcterms:W3CDTF">2016-03-02T23:37:41Z</dcterms:modified>
</cp:coreProperties>
</file>