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<sst xmlns="http://schemas.openxmlformats.org/spreadsheetml/2006/main" count="390" uniqueCount="119">
  <si>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</si>
  <si>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</si>
  <si>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</si>
  <si>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</si>
  <si>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</si>
  <si>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</si>
  <si>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</si>
  <si>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</si>
  <si>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</si>
  <si>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</si>
  <si>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</si>
  <si>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</si>
  <si>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</si>
  <si>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</si>
  <si>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</si>
  <si>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</si>
  <si>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</si>
  <si>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</si>
  <si>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</si>
  <si>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</si>
  <si>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</si>
  <si>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</si>
  <si>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</si>
  <si>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</si>
  <si>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</si>
  <si>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</si>
  <si>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</si>
  <si>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</si>
  <si>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</si>
  <si>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</si>
  <si>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</si>
  <si>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</si>
  <si>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</si>
  <si>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</si>
  <si>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</si>
  <si>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</si>
  <si>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</si>
  <si>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</si>
  <si>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</si>
  <si>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</si>
  <si>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</si>
  <si>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</si>
  <si>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</si>
  <si>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</si>
  <si>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</si>
  <si>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</si>
  <si>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</si>
  <si>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</si>
  <si>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</si>
  <si>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</si>
  <si>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</si>
  <si>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</si>
  <si>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</si>
  <si>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</si>
  <si>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</si>
  <si>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</si>
  <si>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</si>
  <si>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</si>
  <si>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</si>
  <si>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</si>
  <si>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</si>
  <si>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</si>
  <si>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</si>
  <si>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</si>
  <si>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</si>
  <si>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</si>
  <si>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</si>
  <si>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</si>
  <si>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</si>
  <si>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</si>
  <si>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</si>
  <si>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</si>
  <si>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</si>
  <si>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</si>
  <si>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</si>
  <si>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</si>
  <si>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</si>
  <si>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</si>
  <si>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</si>
  <si>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</si>
  <si>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</si>
  <si>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</si>
  <si>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</si>
  <si>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</si>
  <si>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</si>
  <si>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</si>
  <si>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</si>
  <si>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</si>
  <si>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</si>
  <si>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</si>
  <si>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</si>
  <si>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</si>
  <si>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</si>
  <si>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</si>
  <si>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</si>
  <si>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</si>
  <si>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</si>
  <si>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</si>
  <si>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</si>
  <si>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</si>
  <si>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</si>
  <si>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</si>
  <si>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</si>
  <si>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</si>
  <si>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</si>
  <si>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</si>
  <si>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</si>
  <si>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</si>
  <si>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</si>
  <si>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</si>
  <si>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</si>
  <si>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</si>
  <si>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</si>
  <si>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</si>
  <si>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</si>
  <si>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</si>
  <si>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</si>
  <si>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</si>
  <si>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Karimani Paro Mohammad Ali Shah U/C Jhanjhi Taluka Chachro (Semis No: 406010671).</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</si>
</sst>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30" fillId="0" borderId="0" xfId="1" applyFont="1" applyBorder="1" applyAlignment="1">
      <alignment horizontal="center" vertical="center"/>
    </xf>
    <xf numFmtId="0" fontId="30"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B5" sqref="B5:AJ5"/>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0" t="s">
        <v>80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1" ht="42.75" customHeight="1">
      <c r="A2" s="131" t="s">
        <v>111</v>
      </c>
      <c r="B2" s="131"/>
      <c r="C2" s="131"/>
      <c r="D2" s="131"/>
      <c r="E2" s="132" t="s">
        <v>118</v>
      </c>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row>
    <row r="3" spans="1:41" ht="6.75" customHeight="1" thickBot="1"/>
    <row r="4" spans="1:41" s="63" customFormat="1" ht="17.25" customHeight="1" thickTop="1" thickBot="1">
      <c r="A4" s="97"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1" s="3" customFormat="1" ht="32.25" customHeight="1" thickTop="1">
      <c r="A5" s="2">
        <v>1</v>
      </c>
      <c r="B5" s="109" t="s">
        <v>7</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12"/>
      <c r="AL5" s="112"/>
      <c r="AM5" s="112"/>
    </row>
    <row r="6" spans="1:41" s="4" customFormat="1" ht="14.25">
      <c r="N6" s="56"/>
      <c r="O6" s="107">
        <v>684</v>
      </c>
      <c r="P6" s="107"/>
      <c r="Q6" s="107"/>
      <c r="R6" s="107"/>
      <c r="S6" s="106" t="s">
        <v>8</v>
      </c>
      <c r="T6" s="106"/>
      <c r="U6" s="6"/>
      <c r="V6" s="7"/>
      <c r="W6" s="106" t="s">
        <v>9</v>
      </c>
      <c r="X6" s="106"/>
      <c r="Y6" s="106"/>
      <c r="Z6" s="107">
        <v>3176.25</v>
      </c>
      <c r="AA6" s="107"/>
      <c r="AB6" s="107"/>
      <c r="AC6" s="107"/>
      <c r="AD6" s="6"/>
      <c r="AE6" s="6" t="s">
        <v>10</v>
      </c>
      <c r="AF6" s="6"/>
      <c r="AG6" s="6"/>
      <c r="AH6" s="6"/>
      <c r="AI6" s="108" t="s">
        <v>11</v>
      </c>
      <c r="AJ6" s="108"/>
      <c r="AK6" s="111">
        <f>ROUND(O6*Z6/1000,0)</f>
        <v>2173</v>
      </c>
      <c r="AL6" s="111"/>
      <c r="AM6" s="111"/>
      <c r="AN6" s="4" t="s">
        <v>12</v>
      </c>
    </row>
    <row r="7" spans="1:41" s="94" customFormat="1" ht="15">
      <c r="B7" s="103" t="s">
        <v>112</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9"/>
      <c r="AL8" s="129"/>
      <c r="AM8" s="129"/>
    </row>
    <row r="9" spans="1:41" s="4" customFormat="1" ht="15">
      <c r="N9" s="56"/>
      <c r="O9" s="107">
        <v>342</v>
      </c>
      <c r="P9" s="107"/>
      <c r="Q9" s="107"/>
      <c r="R9" s="107"/>
      <c r="S9" s="106" t="s">
        <v>8</v>
      </c>
      <c r="T9" s="106"/>
      <c r="U9" s="6"/>
      <c r="V9" s="7"/>
      <c r="W9" s="106" t="s">
        <v>9</v>
      </c>
      <c r="X9" s="106"/>
      <c r="Y9" s="106"/>
      <c r="Z9" s="107">
        <v>8122.95</v>
      </c>
      <c r="AA9" s="107"/>
      <c r="AB9" s="107"/>
      <c r="AC9" s="107"/>
      <c r="AD9" s="6"/>
      <c r="AE9" s="6" t="s">
        <v>14</v>
      </c>
      <c r="AF9" s="6"/>
      <c r="AG9" s="6"/>
      <c r="AH9" s="6"/>
      <c r="AI9" s="108" t="s">
        <v>11</v>
      </c>
      <c r="AJ9" s="108"/>
      <c r="AK9" s="111">
        <f>ROUND(O9*Z9/100,0)</f>
        <v>27780</v>
      </c>
      <c r="AL9" s="111"/>
      <c r="AM9" s="111"/>
      <c r="AN9" s="11" t="s">
        <v>12</v>
      </c>
    </row>
    <row r="10" spans="1:41" s="94" customFormat="1" ht="15">
      <c r="B10" s="104" t="s">
        <v>117</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05"/>
      <c r="AL11" s="105"/>
      <c r="AM11" s="105"/>
    </row>
    <row r="12" spans="1:41" s="4" customFormat="1" ht="15">
      <c r="N12" s="56"/>
      <c r="O12" s="107">
        <v>677</v>
      </c>
      <c r="P12" s="107"/>
      <c r="Q12" s="107"/>
      <c r="R12" s="107"/>
      <c r="S12" s="106" t="s">
        <v>8</v>
      </c>
      <c r="T12" s="106"/>
      <c r="U12" s="6"/>
      <c r="V12" s="7"/>
      <c r="W12" s="106" t="s">
        <v>9</v>
      </c>
      <c r="X12" s="106"/>
      <c r="Y12" s="106"/>
      <c r="Z12" s="107">
        <v>11948.36</v>
      </c>
      <c r="AA12" s="107"/>
      <c r="AB12" s="107"/>
      <c r="AC12" s="107"/>
      <c r="AD12" s="6"/>
      <c r="AE12" s="6" t="s">
        <v>14</v>
      </c>
      <c r="AF12" s="6"/>
      <c r="AG12" s="6"/>
      <c r="AH12" s="6"/>
      <c r="AI12" s="108" t="s">
        <v>11</v>
      </c>
      <c r="AJ12" s="108"/>
      <c r="AK12" s="111">
        <f>ROUND(O12*Z12/100,0)</f>
        <v>80890</v>
      </c>
      <c r="AL12" s="111"/>
      <c r="AM12" s="111"/>
      <c r="AN12" s="11" t="s">
        <v>12</v>
      </c>
    </row>
    <row r="13" spans="1:41" s="94" customFormat="1" ht="15">
      <c r="B13" s="104" t="s">
        <v>106</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95"/>
      <c r="AL13" s="95"/>
      <c r="AM13" s="95"/>
    </row>
    <row r="14" spans="1:41" s="3" customFormat="1" ht="91.5" customHeight="1">
      <c r="A14" s="2">
        <v>4</v>
      </c>
      <c r="B14" s="109" t="s">
        <v>16</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2"/>
      <c r="AL14" s="112"/>
      <c r="AM14" s="112"/>
    </row>
    <row r="15" spans="1:41" s="4" customFormat="1" ht="15">
      <c r="N15" s="56"/>
      <c r="O15" s="107">
        <v>82</v>
      </c>
      <c r="P15" s="107"/>
      <c r="Q15" s="107"/>
      <c r="R15" s="107"/>
      <c r="S15" s="106" t="s">
        <v>8</v>
      </c>
      <c r="T15" s="106"/>
      <c r="U15" s="6"/>
      <c r="V15" s="7"/>
      <c r="W15" s="106" t="s">
        <v>9</v>
      </c>
      <c r="X15" s="106"/>
      <c r="Y15" s="106"/>
      <c r="Z15" s="107">
        <v>337</v>
      </c>
      <c r="AA15" s="107"/>
      <c r="AB15" s="107"/>
      <c r="AC15" s="107"/>
      <c r="AD15" s="6"/>
      <c r="AE15" s="6" t="s">
        <v>19</v>
      </c>
      <c r="AF15" s="6"/>
      <c r="AG15" s="6"/>
      <c r="AH15" s="6"/>
      <c r="AI15" s="108" t="s">
        <v>11</v>
      </c>
      <c r="AJ15" s="108"/>
      <c r="AK15" s="111">
        <f>ROUND(O15*Z15,0)</f>
        <v>27634</v>
      </c>
      <c r="AL15" s="111"/>
      <c r="AM15" s="111"/>
      <c r="AN15" s="11" t="s">
        <v>12</v>
      </c>
      <c r="AO15" s="27">
        <f>AK15</f>
        <v>27634</v>
      </c>
    </row>
    <row r="16" spans="1:41" s="94" customFormat="1" ht="15">
      <c r="B16" s="104" t="s">
        <v>85</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95"/>
      <c r="AL16" s="95"/>
      <c r="AM16" s="95"/>
    </row>
    <row r="17" spans="1:40" s="3" customFormat="1" ht="34.5" customHeight="1">
      <c r="A17" s="2">
        <v>5</v>
      </c>
      <c r="B17" s="109" t="s">
        <v>20</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12"/>
      <c r="AL17" s="112"/>
      <c r="AM17" s="112"/>
    </row>
    <row r="18" spans="1:40" s="19" customFormat="1" ht="15">
      <c r="A18" s="17" t="s">
        <v>17</v>
      </c>
      <c r="B18" s="18" t="s">
        <v>21</v>
      </c>
      <c r="L18" s="20"/>
      <c r="M18" s="21"/>
      <c r="N18" s="124"/>
      <c r="O18" s="124"/>
      <c r="P18" s="66"/>
      <c r="Q18" s="125"/>
      <c r="R18" s="125"/>
      <c r="S18" s="21"/>
      <c r="T18" s="126"/>
      <c r="U18" s="126"/>
      <c r="V18" s="126"/>
      <c r="AB18" s="127"/>
      <c r="AC18" s="127"/>
      <c r="AD18" s="127"/>
      <c r="AE18" s="127"/>
      <c r="AF18" s="128"/>
      <c r="AG18" s="128"/>
      <c r="AK18" s="124"/>
      <c r="AL18" s="124"/>
      <c r="AM18" s="124"/>
      <c r="AN18" s="22"/>
    </row>
    <row r="19" spans="1:40" s="19" customFormat="1" ht="15">
      <c r="F19" s="16"/>
      <c r="G19" s="16"/>
      <c r="H19" s="24"/>
      <c r="I19" s="4"/>
      <c r="J19" s="25"/>
      <c r="K19" s="26"/>
      <c r="L19" s="27"/>
      <c r="M19" s="27"/>
      <c r="N19" s="67"/>
      <c r="O19" s="107">
        <v>2.93</v>
      </c>
      <c r="P19" s="107"/>
      <c r="Q19" s="107"/>
      <c r="R19" s="107"/>
      <c r="S19" s="28" t="s">
        <v>22</v>
      </c>
      <c r="T19" s="29"/>
      <c r="U19" s="29"/>
      <c r="V19" s="106" t="s">
        <v>9</v>
      </c>
      <c r="W19" s="106"/>
      <c r="X19" s="106"/>
      <c r="Y19" s="107">
        <v>5001.7</v>
      </c>
      <c r="Z19" s="107"/>
      <c r="AA19" s="107"/>
      <c r="AB19" s="107"/>
      <c r="AC19" s="6"/>
      <c r="AD19" s="6" t="s">
        <v>23</v>
      </c>
      <c r="AE19" s="6"/>
      <c r="AF19" s="6"/>
      <c r="AG19" s="6"/>
      <c r="AH19" s="6"/>
      <c r="AI19" s="108" t="s">
        <v>11</v>
      </c>
      <c r="AJ19" s="108"/>
      <c r="AK19" s="111">
        <f>ROUND(O19*Y19,0)</f>
        <v>14655</v>
      </c>
      <c r="AL19" s="111"/>
      <c r="AM19" s="111"/>
      <c r="AN19" s="11" t="s">
        <v>12</v>
      </c>
    </row>
    <row r="20" spans="1:40" s="94" customFormat="1" ht="15">
      <c r="B20" s="104" t="s">
        <v>86</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95"/>
      <c r="AL20" s="95"/>
      <c r="AM20" s="95"/>
    </row>
    <row r="21" spans="1:40" s="19" customFormat="1" ht="15">
      <c r="A21" s="17" t="s">
        <v>18</v>
      </c>
      <c r="B21" s="18" t="s">
        <v>24</v>
      </c>
      <c r="J21" s="25"/>
      <c r="K21" s="25"/>
      <c r="L21" s="20"/>
      <c r="M21" s="21"/>
      <c r="N21" s="124"/>
      <c r="O21" s="124"/>
      <c r="P21" s="66"/>
      <c r="Q21" s="125"/>
      <c r="R21" s="125"/>
      <c r="S21" s="21"/>
      <c r="T21" s="126"/>
      <c r="U21" s="126"/>
      <c r="V21" s="126"/>
      <c r="AB21" s="127"/>
      <c r="AC21" s="127"/>
      <c r="AD21" s="127"/>
      <c r="AE21" s="127"/>
      <c r="AF21" s="128"/>
      <c r="AG21" s="128"/>
      <c r="AK21" s="124"/>
      <c r="AL21" s="124"/>
      <c r="AM21" s="124"/>
      <c r="AN21" s="22"/>
    </row>
    <row r="22" spans="1:40" s="4" customFormat="1" ht="15">
      <c r="H22" s="30"/>
      <c r="K22" s="27"/>
      <c r="L22" s="27"/>
      <c r="M22" s="27"/>
      <c r="N22" s="67"/>
      <c r="O22" s="107">
        <v>0.37</v>
      </c>
      <c r="P22" s="107"/>
      <c r="Q22" s="107"/>
      <c r="R22" s="107"/>
      <c r="S22" s="6" t="s">
        <v>22</v>
      </c>
      <c r="T22" s="31"/>
      <c r="U22" s="31"/>
      <c r="V22" s="106" t="s">
        <v>9</v>
      </c>
      <c r="W22" s="106"/>
      <c r="X22" s="106"/>
      <c r="Y22" s="107">
        <v>4820.2</v>
      </c>
      <c r="Z22" s="107"/>
      <c r="AA22" s="107"/>
      <c r="AB22" s="107"/>
      <c r="AC22" s="6"/>
      <c r="AD22" s="6" t="s">
        <v>23</v>
      </c>
      <c r="AE22" s="6"/>
      <c r="AF22" s="6"/>
      <c r="AG22" s="6"/>
      <c r="AH22" s="6"/>
      <c r="AI22" s="108" t="s">
        <v>11</v>
      </c>
      <c r="AJ22" s="108"/>
      <c r="AK22" s="111">
        <f>ROUND(O22*Y22,0)</f>
        <v>1783</v>
      </c>
      <c r="AL22" s="111"/>
      <c r="AM22" s="111"/>
      <c r="AN22" s="11" t="s">
        <v>12</v>
      </c>
    </row>
    <row r="23" spans="1:40" s="94" customFormat="1" ht="15">
      <c r="B23" s="104" t="s">
        <v>87</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95"/>
      <c r="AL23" s="95"/>
      <c r="AM23" s="95"/>
    </row>
    <row r="24" spans="1:40" s="32" customFormat="1" ht="30" customHeight="1">
      <c r="A24" s="2">
        <v>6</v>
      </c>
      <c r="B24" s="109" t="s">
        <v>25</v>
      </c>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2"/>
      <c r="AL24" s="112"/>
      <c r="AM24" s="112"/>
    </row>
    <row r="25" spans="1:40" s="4" customFormat="1" ht="15">
      <c r="N25" s="56"/>
      <c r="O25" s="107">
        <v>456</v>
      </c>
      <c r="P25" s="107"/>
      <c r="Q25" s="107"/>
      <c r="R25" s="107"/>
      <c r="S25" s="106" t="s">
        <v>8</v>
      </c>
      <c r="T25" s="106"/>
      <c r="U25" s="6"/>
      <c r="V25" s="7"/>
      <c r="W25" s="106" t="s">
        <v>9</v>
      </c>
      <c r="X25" s="106"/>
      <c r="Y25" s="106"/>
      <c r="Z25" s="107">
        <v>1512.5</v>
      </c>
      <c r="AA25" s="107"/>
      <c r="AB25" s="107"/>
      <c r="AC25" s="107"/>
      <c r="AD25" s="6"/>
      <c r="AE25" s="6" t="s">
        <v>10</v>
      </c>
      <c r="AF25" s="6"/>
      <c r="AG25" s="6"/>
      <c r="AH25" s="6"/>
      <c r="AI25" s="108" t="s">
        <v>11</v>
      </c>
      <c r="AJ25" s="108"/>
      <c r="AK25" s="111">
        <f>ROUND(O25*Z25/1000,0)</f>
        <v>690</v>
      </c>
      <c r="AL25" s="111"/>
      <c r="AM25" s="111"/>
      <c r="AN25" s="11" t="s">
        <v>12</v>
      </c>
    </row>
    <row r="26" spans="1:40" s="94" customFormat="1" ht="15">
      <c r="B26" s="104" t="s">
        <v>88</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95"/>
      <c r="AL26" s="95"/>
      <c r="AM26" s="95"/>
    </row>
    <row r="27" spans="1:40" s="32" customFormat="1" ht="32.25" customHeight="1">
      <c r="A27" s="2">
        <v>7</v>
      </c>
      <c r="B27" s="109" t="s">
        <v>26</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12"/>
      <c r="AL27" s="112"/>
      <c r="AM27" s="112"/>
    </row>
    <row r="28" spans="1:40" s="4" customFormat="1" ht="15">
      <c r="N28" s="56"/>
      <c r="O28" s="107">
        <v>344</v>
      </c>
      <c r="P28" s="107"/>
      <c r="Q28" s="107"/>
      <c r="R28" s="107"/>
      <c r="S28" s="106" t="s">
        <v>8</v>
      </c>
      <c r="T28" s="106"/>
      <c r="U28" s="6"/>
      <c r="V28" s="7"/>
      <c r="W28" s="106" t="s">
        <v>9</v>
      </c>
      <c r="X28" s="106"/>
      <c r="Y28" s="106"/>
      <c r="Z28" s="107">
        <v>3630</v>
      </c>
      <c r="AA28" s="107"/>
      <c r="AB28" s="107"/>
      <c r="AC28" s="107"/>
      <c r="AD28" s="6"/>
      <c r="AE28" s="6" t="s">
        <v>10</v>
      </c>
      <c r="AF28" s="6"/>
      <c r="AG28" s="6"/>
      <c r="AH28" s="6"/>
      <c r="AI28" s="108" t="s">
        <v>11</v>
      </c>
      <c r="AJ28" s="108"/>
      <c r="AK28" s="111">
        <f>ROUND(O28*Z28/1000,0)</f>
        <v>1249</v>
      </c>
      <c r="AL28" s="111"/>
      <c r="AM28" s="111"/>
      <c r="AN28" s="11" t="s">
        <v>12</v>
      </c>
    </row>
    <row r="29" spans="1:40" s="94" customFormat="1" ht="15">
      <c r="B29" s="104" t="s">
        <v>89</v>
      </c>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05"/>
      <c r="AL30" s="105"/>
      <c r="AM30" s="105"/>
    </row>
    <row r="31" spans="1:40" s="4" customFormat="1" ht="15">
      <c r="N31" s="56"/>
      <c r="O31" s="107">
        <v>1355</v>
      </c>
      <c r="P31" s="107"/>
      <c r="Q31" s="107"/>
      <c r="R31" s="107"/>
      <c r="S31" s="106" t="s">
        <v>8</v>
      </c>
      <c r="T31" s="106"/>
      <c r="U31" s="6"/>
      <c r="V31" s="7"/>
      <c r="W31" s="106" t="s">
        <v>9</v>
      </c>
      <c r="X31" s="106"/>
      <c r="Y31" s="106"/>
      <c r="Z31" s="122">
        <v>9954.31</v>
      </c>
      <c r="AA31" s="122"/>
      <c r="AB31" s="122"/>
      <c r="AC31" s="122"/>
      <c r="AD31" s="6"/>
      <c r="AE31" s="6" t="s">
        <v>14</v>
      </c>
      <c r="AF31" s="6"/>
      <c r="AG31" s="6"/>
      <c r="AH31" s="6"/>
      <c r="AI31" s="108" t="s">
        <v>11</v>
      </c>
      <c r="AJ31" s="108"/>
      <c r="AK31" s="111">
        <f>ROUND(O31*Z31/100,0)</f>
        <v>134881</v>
      </c>
      <c r="AL31" s="111"/>
      <c r="AM31" s="111"/>
      <c r="AN31" s="11" t="s">
        <v>12</v>
      </c>
    </row>
    <row r="32" spans="1:40" s="94" customFormat="1" ht="15">
      <c r="B32" s="104" t="s">
        <v>90</v>
      </c>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3"/>
      <c r="AL33" s="123"/>
      <c r="AM33" s="123"/>
    </row>
    <row r="34" spans="1:42" s="4" customFormat="1" ht="15">
      <c r="H34" s="30"/>
      <c r="K34" s="27"/>
      <c r="L34" s="27"/>
      <c r="M34" s="27"/>
      <c r="N34" s="67"/>
      <c r="O34" s="107">
        <v>20.55</v>
      </c>
      <c r="P34" s="107"/>
      <c r="Q34" s="107"/>
      <c r="R34" s="107"/>
      <c r="S34" s="6" t="s">
        <v>22</v>
      </c>
      <c r="T34" s="31"/>
      <c r="U34" s="31"/>
      <c r="V34" s="106" t="s">
        <v>9</v>
      </c>
      <c r="W34" s="106"/>
      <c r="X34" s="106"/>
      <c r="Y34" s="115">
        <v>3850</v>
      </c>
      <c r="Z34" s="115"/>
      <c r="AA34" s="115"/>
      <c r="AB34" s="115"/>
      <c r="AC34" s="6"/>
      <c r="AD34" s="6" t="s">
        <v>23</v>
      </c>
      <c r="AE34" s="6"/>
      <c r="AF34" s="6"/>
      <c r="AG34" s="6"/>
      <c r="AH34" s="108" t="s">
        <v>11</v>
      </c>
      <c r="AI34" s="108"/>
      <c r="AK34" s="111">
        <f>ROUND(O34*Y34,0)</f>
        <v>79118</v>
      </c>
      <c r="AL34" s="111"/>
      <c r="AM34" s="111"/>
      <c r="AN34" s="11" t="s">
        <v>12</v>
      </c>
      <c r="AO34" s="27">
        <f>AK6+AK9+AK12+AK15+AK19+AK22+AK25+AK28+AK31+AK34</f>
        <v>370853</v>
      </c>
    </row>
    <row r="35" spans="1:42" s="94" customFormat="1" ht="15">
      <c r="B35" s="104" t="s">
        <v>91</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1"/>
      <c r="AL36" s="121"/>
      <c r="AM36" s="121"/>
    </row>
    <row r="37" spans="1:42" s="4" customFormat="1" ht="15">
      <c r="H37" s="30"/>
      <c r="K37" s="27"/>
      <c r="L37" s="27"/>
      <c r="M37" s="27"/>
      <c r="N37" s="67"/>
      <c r="O37" s="107">
        <v>8.86</v>
      </c>
      <c r="P37" s="107"/>
      <c r="Q37" s="107"/>
      <c r="R37" s="107"/>
      <c r="S37" s="6" t="s">
        <v>22</v>
      </c>
      <c r="T37" s="31"/>
      <c r="U37" s="31"/>
      <c r="V37" s="106" t="s">
        <v>9</v>
      </c>
      <c r="W37" s="106"/>
      <c r="X37" s="106"/>
      <c r="Y37" s="115">
        <v>3575</v>
      </c>
      <c r="Z37" s="115"/>
      <c r="AA37" s="115"/>
      <c r="AB37" s="115"/>
      <c r="AC37" s="6"/>
      <c r="AD37" s="6" t="s">
        <v>23</v>
      </c>
      <c r="AE37" s="6"/>
      <c r="AF37" s="6"/>
      <c r="AG37" s="6"/>
      <c r="AH37" s="108" t="s">
        <v>11</v>
      </c>
      <c r="AI37" s="108"/>
      <c r="AK37" s="111">
        <f>ROUND(O37*Y37,0)</f>
        <v>31675</v>
      </c>
      <c r="AL37" s="111"/>
      <c r="AM37" s="111"/>
      <c r="AN37" s="11" t="s">
        <v>12</v>
      </c>
      <c r="AO37" s="27">
        <f>AK15+AK19+AK22+AK34+AK37</f>
        <v>154865</v>
      </c>
      <c r="AP37" s="27">
        <f>AK19+AK22+AK34+AK37</f>
        <v>127231</v>
      </c>
    </row>
    <row r="38" spans="1:42" s="94" customFormat="1" ht="15">
      <c r="B38" s="104" t="s">
        <v>92</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95"/>
      <c r="AL38" s="95"/>
      <c r="AM38" s="95"/>
    </row>
    <row r="39" spans="1:42" s="15" customFormat="1" ht="28.5" customHeight="1">
      <c r="A39" s="12">
        <v>11</v>
      </c>
      <c r="B39" s="109" t="s">
        <v>29</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5"/>
      <c r="AL39" s="105"/>
      <c r="AM39" s="105"/>
    </row>
    <row r="40" spans="1:42" s="4" customFormat="1" ht="15">
      <c r="H40" s="30"/>
      <c r="K40" s="27"/>
      <c r="L40" s="27"/>
      <c r="M40" s="27"/>
      <c r="N40" s="67"/>
      <c r="O40" s="107">
        <v>29.41</v>
      </c>
      <c r="P40" s="107"/>
      <c r="Q40" s="107"/>
      <c r="R40" s="107"/>
      <c r="S40" s="6" t="s">
        <v>22</v>
      </c>
      <c r="T40" s="31"/>
      <c r="U40" s="31"/>
      <c r="V40" s="106" t="s">
        <v>9</v>
      </c>
      <c r="W40" s="106"/>
      <c r="X40" s="106"/>
      <c r="Y40" s="107">
        <v>186.34</v>
      </c>
      <c r="Z40" s="107"/>
      <c r="AA40" s="107"/>
      <c r="AB40" s="107"/>
      <c r="AC40" s="6"/>
      <c r="AD40" s="6" t="s">
        <v>23</v>
      </c>
      <c r="AE40" s="6"/>
      <c r="AF40" s="6"/>
      <c r="AG40" s="6"/>
      <c r="AH40" s="108" t="s">
        <v>11</v>
      </c>
      <c r="AI40" s="108"/>
      <c r="AK40" s="111">
        <f>ROUND(O40*Y40,0)</f>
        <v>5480</v>
      </c>
      <c r="AL40" s="111"/>
      <c r="AM40" s="111"/>
      <c r="AN40" s="11" t="s">
        <v>12</v>
      </c>
    </row>
    <row r="41" spans="1:42" s="94" customFormat="1" ht="15">
      <c r="B41" s="104" t="s">
        <v>93</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95"/>
      <c r="AL41" s="95"/>
      <c r="AM41" s="95"/>
    </row>
    <row r="42" spans="1:42" s="3" customFormat="1" ht="74.25" customHeight="1">
      <c r="A42" s="2">
        <v>12</v>
      </c>
      <c r="B42" s="109" t="s">
        <v>30</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12"/>
      <c r="AL42" s="112"/>
      <c r="AM42" s="112"/>
    </row>
    <row r="43" spans="1:42" s="4" customFormat="1" ht="15">
      <c r="H43" s="30"/>
      <c r="K43" s="27"/>
      <c r="L43" s="27"/>
      <c r="M43" s="27"/>
      <c r="N43" s="67"/>
      <c r="O43" s="107">
        <v>462</v>
      </c>
      <c r="P43" s="107"/>
      <c r="Q43" s="107"/>
      <c r="R43" s="107"/>
      <c r="S43" s="6" t="s">
        <v>31</v>
      </c>
      <c r="T43" s="31"/>
      <c r="U43" s="31"/>
      <c r="V43" s="106" t="s">
        <v>9</v>
      </c>
      <c r="W43" s="106"/>
      <c r="X43" s="106"/>
      <c r="Y43" s="107">
        <v>11443.1</v>
      </c>
      <c r="Z43" s="107"/>
      <c r="AA43" s="107"/>
      <c r="AB43" s="107"/>
      <c r="AC43" s="6"/>
      <c r="AD43" s="6" t="s">
        <v>32</v>
      </c>
      <c r="AE43" s="6"/>
      <c r="AF43" s="6"/>
      <c r="AG43" s="6"/>
      <c r="AH43" s="108" t="s">
        <v>11</v>
      </c>
      <c r="AI43" s="108"/>
      <c r="AK43" s="111">
        <f>ROUND(O43*Y43/100,0)</f>
        <v>52867</v>
      </c>
      <c r="AL43" s="111"/>
      <c r="AM43" s="111"/>
      <c r="AN43" s="11" t="s">
        <v>12</v>
      </c>
    </row>
    <row r="44" spans="1:42" s="94" customFormat="1" ht="15">
      <c r="B44" s="103" t="s">
        <v>94</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95"/>
      <c r="AL44" s="95"/>
      <c r="AM44" s="95"/>
    </row>
    <row r="45" spans="1:42" s="15" customFormat="1" ht="43.5" customHeight="1">
      <c r="A45" s="2">
        <v>13</v>
      </c>
      <c r="B45" s="109" t="s">
        <v>107</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10"/>
      <c r="AL45" s="110"/>
      <c r="AM45" s="110"/>
    </row>
    <row r="46" spans="1:42" s="4" customFormat="1" ht="15">
      <c r="H46" s="30"/>
      <c r="K46" s="27"/>
      <c r="L46" s="27"/>
      <c r="M46" s="27"/>
      <c r="N46" s="67"/>
      <c r="O46" s="107">
        <v>92</v>
      </c>
      <c r="P46" s="107"/>
      <c r="Q46" s="107"/>
      <c r="R46" s="107"/>
      <c r="S46" s="6" t="s">
        <v>35</v>
      </c>
      <c r="T46" s="31"/>
      <c r="U46" s="31"/>
      <c r="V46" s="106" t="s">
        <v>9</v>
      </c>
      <c r="W46" s="106"/>
      <c r="X46" s="106"/>
      <c r="Y46" s="107">
        <v>231.6</v>
      </c>
      <c r="Z46" s="107"/>
      <c r="AA46" s="107"/>
      <c r="AB46" s="107"/>
      <c r="AC46" s="6"/>
      <c r="AD46" s="6" t="s">
        <v>37</v>
      </c>
      <c r="AE46" s="6"/>
      <c r="AF46" s="6"/>
      <c r="AG46" s="6"/>
      <c r="AH46" s="108" t="s">
        <v>11</v>
      </c>
      <c r="AI46" s="108"/>
      <c r="AK46" s="111">
        <f>ROUND(O46*Y46,0)</f>
        <v>21307</v>
      </c>
      <c r="AL46" s="111"/>
      <c r="AM46" s="111"/>
      <c r="AN46" s="11" t="s">
        <v>12</v>
      </c>
    </row>
    <row r="47" spans="1:42" s="94" customFormat="1" ht="15">
      <c r="B47" s="104" t="s">
        <v>108</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95"/>
      <c r="AL47" s="95"/>
      <c r="AM47" s="95"/>
    </row>
    <row r="48" spans="1:42" s="32" customFormat="1" ht="48.75" customHeight="1">
      <c r="A48" s="2">
        <v>14</v>
      </c>
      <c r="B48" s="109" t="s">
        <v>36</v>
      </c>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12"/>
      <c r="AL48" s="112"/>
      <c r="AM48" s="112"/>
    </row>
    <row r="49" spans="1:40" s="4" customFormat="1" ht="15">
      <c r="H49" s="30"/>
      <c r="K49" s="27"/>
      <c r="L49" s="27"/>
      <c r="M49" s="27"/>
      <c r="N49" s="67"/>
      <c r="O49" s="107">
        <v>74</v>
      </c>
      <c r="P49" s="107"/>
      <c r="Q49" s="107"/>
      <c r="R49" s="107"/>
      <c r="S49" s="6" t="s">
        <v>35</v>
      </c>
      <c r="T49" s="31"/>
      <c r="U49" s="31"/>
      <c r="V49" s="106" t="s">
        <v>9</v>
      </c>
      <c r="W49" s="106"/>
      <c r="X49" s="106"/>
      <c r="Y49" s="107">
        <v>180.5</v>
      </c>
      <c r="Z49" s="107"/>
      <c r="AA49" s="107"/>
      <c r="AB49" s="107"/>
      <c r="AC49" s="6"/>
      <c r="AD49" s="6" t="s">
        <v>37</v>
      </c>
      <c r="AE49" s="6"/>
      <c r="AF49" s="6"/>
      <c r="AG49" s="6"/>
      <c r="AH49" s="108" t="s">
        <v>11</v>
      </c>
      <c r="AI49" s="108"/>
      <c r="AK49" s="111">
        <f>ROUND(O49*Y49,0)</f>
        <v>13357</v>
      </c>
      <c r="AL49" s="111"/>
      <c r="AM49" s="111"/>
      <c r="AN49" s="11" t="s">
        <v>12</v>
      </c>
    </row>
    <row r="50" spans="1:40" s="94" customFormat="1" ht="15">
      <c r="B50" s="104" t="s">
        <v>95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05"/>
      <c r="AL51" s="105"/>
      <c r="AM51" s="105"/>
    </row>
    <row r="52" spans="1:40" s="4" customFormat="1" ht="15">
      <c r="H52" s="30"/>
      <c r="K52" s="27"/>
      <c r="L52" s="27"/>
      <c r="M52" s="27"/>
      <c r="N52" s="67"/>
      <c r="O52" s="107">
        <v>2827</v>
      </c>
      <c r="P52" s="107"/>
      <c r="Q52" s="107"/>
      <c r="R52" s="107"/>
      <c r="S52" s="6" t="s">
        <v>31</v>
      </c>
      <c r="T52" s="31"/>
      <c r="U52" s="31"/>
      <c r="V52" s="106" t="s">
        <v>9</v>
      </c>
      <c r="W52" s="106"/>
      <c r="X52" s="106"/>
      <c r="Y52" s="107">
        <v>2206.6</v>
      </c>
      <c r="Z52" s="107"/>
      <c r="AA52" s="107"/>
      <c r="AB52" s="107"/>
      <c r="AC52" s="6"/>
      <c r="AD52" s="6" t="s">
        <v>32</v>
      </c>
      <c r="AE52" s="6"/>
      <c r="AF52" s="6"/>
      <c r="AG52" s="6"/>
      <c r="AH52" s="108" t="s">
        <v>11</v>
      </c>
      <c r="AI52" s="108"/>
      <c r="AK52" s="111">
        <f>ROUND(O52*Y52/100,0)</f>
        <v>62381</v>
      </c>
      <c r="AL52" s="111"/>
      <c r="AM52" s="111"/>
      <c r="AN52" s="11" t="s">
        <v>12</v>
      </c>
    </row>
    <row r="53" spans="1:40" s="94" customFormat="1" ht="15">
      <c r="B53" s="104" t="s">
        <v>96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95"/>
      <c r="AL53" s="95"/>
      <c r="AM53" s="95"/>
    </row>
    <row r="54" spans="1:40" s="92" customFormat="1" ht="78.75" customHeight="1">
      <c r="A54" s="90">
        <v>16</v>
      </c>
      <c r="B54" s="109" t="s">
        <v>109</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2"/>
      <c r="AL54" s="112"/>
      <c r="AM54" s="112"/>
    </row>
    <row r="55" spans="1:40" s="4" customFormat="1" ht="19.5" customHeight="1">
      <c r="B55" s="23"/>
      <c r="C55" s="38"/>
      <c r="D55" s="38"/>
      <c r="E55" s="38"/>
      <c r="F55" s="38"/>
      <c r="G55" s="38"/>
      <c r="H55" s="38"/>
      <c r="I55" s="38"/>
      <c r="K55" s="27"/>
      <c r="L55" s="27"/>
      <c r="M55" s="27"/>
      <c r="N55" s="91"/>
      <c r="O55" s="107">
        <v>124</v>
      </c>
      <c r="P55" s="107"/>
      <c r="Q55" s="107"/>
      <c r="R55" s="107"/>
      <c r="S55" s="6" t="s">
        <v>31</v>
      </c>
      <c r="T55" s="31"/>
      <c r="U55" s="31"/>
      <c r="V55" s="106" t="s">
        <v>9</v>
      </c>
      <c r="W55" s="106"/>
      <c r="X55" s="106"/>
      <c r="Y55" s="107">
        <v>34520.31</v>
      </c>
      <c r="Z55" s="107"/>
      <c r="AA55" s="107"/>
      <c r="AB55" s="107"/>
      <c r="AC55" s="6"/>
      <c r="AD55" s="6" t="s">
        <v>32</v>
      </c>
      <c r="AE55" s="6"/>
      <c r="AF55" s="6"/>
      <c r="AG55" s="6"/>
      <c r="AH55" s="108" t="s">
        <v>11</v>
      </c>
      <c r="AI55" s="108"/>
      <c r="AK55" s="111">
        <f>ROUND(O55*Y55/100,0)</f>
        <v>42805</v>
      </c>
      <c r="AL55" s="111"/>
      <c r="AM55" s="111"/>
      <c r="AN55" s="11" t="s">
        <v>12</v>
      </c>
    </row>
    <row r="56" spans="1:40" s="94" customFormat="1" ht="19.5" customHeight="1">
      <c r="B56" s="103" t="s">
        <v>110</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05"/>
      <c r="AL57" s="105"/>
      <c r="AM57" s="105"/>
    </row>
    <row r="58" spans="1:40" s="4" customFormat="1" ht="19.5" customHeight="1">
      <c r="H58" s="30"/>
      <c r="K58" s="27"/>
      <c r="L58" s="27"/>
      <c r="M58" s="27"/>
      <c r="N58" s="67"/>
      <c r="O58" s="107">
        <v>2703</v>
      </c>
      <c r="P58" s="107"/>
      <c r="Q58" s="107"/>
      <c r="R58" s="107"/>
      <c r="S58" s="6" t="s">
        <v>31</v>
      </c>
      <c r="T58" s="31"/>
      <c r="U58" s="31"/>
      <c r="V58" s="106" t="s">
        <v>9</v>
      </c>
      <c r="W58" s="106"/>
      <c r="X58" s="106"/>
      <c r="Y58" s="107">
        <v>2197.52</v>
      </c>
      <c r="Z58" s="107"/>
      <c r="AA58" s="107"/>
      <c r="AB58" s="107"/>
      <c r="AC58" s="6"/>
      <c r="AD58" s="6" t="s">
        <v>32</v>
      </c>
      <c r="AE58" s="6"/>
      <c r="AF58" s="6"/>
      <c r="AG58" s="6"/>
      <c r="AH58" s="108" t="s">
        <v>11</v>
      </c>
      <c r="AI58" s="108"/>
      <c r="AK58" s="111">
        <f>ROUND(O58*Y58/100,0)</f>
        <v>59399</v>
      </c>
      <c r="AL58" s="111"/>
      <c r="AM58" s="111"/>
      <c r="AN58" s="11" t="s">
        <v>12</v>
      </c>
    </row>
    <row r="59" spans="1:40" s="94" customFormat="1" ht="19.5" customHeight="1">
      <c r="B59" s="104" t="s">
        <v>97</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95"/>
      <c r="AL59" s="95"/>
      <c r="AM59" s="95"/>
    </row>
    <row r="60" spans="1:40" s="39" customFormat="1" ht="30" customHeight="1">
      <c r="A60" s="2">
        <v>18</v>
      </c>
      <c r="B60" s="109" t="s">
        <v>40</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2"/>
      <c r="AL60" s="112"/>
      <c r="AM60" s="112"/>
    </row>
    <row r="61" spans="1:40" s="4" customFormat="1" ht="19.5" customHeight="1">
      <c r="H61" s="30"/>
      <c r="K61" s="27"/>
      <c r="L61" s="27"/>
      <c r="M61" s="27"/>
      <c r="N61" s="67"/>
      <c r="O61" s="107">
        <v>451</v>
      </c>
      <c r="P61" s="107"/>
      <c r="Q61" s="107"/>
      <c r="R61" s="107"/>
      <c r="S61" s="6" t="s">
        <v>31</v>
      </c>
      <c r="T61" s="31"/>
      <c r="U61" s="31"/>
      <c r="V61" s="106" t="s">
        <v>9</v>
      </c>
      <c r="W61" s="106"/>
      <c r="X61" s="106"/>
      <c r="Y61" s="115">
        <v>27678.86</v>
      </c>
      <c r="Z61" s="115"/>
      <c r="AA61" s="115"/>
      <c r="AB61" s="115"/>
      <c r="AC61" s="6"/>
      <c r="AD61" s="6" t="s">
        <v>32</v>
      </c>
      <c r="AE61" s="6"/>
      <c r="AF61" s="6"/>
      <c r="AG61" s="6"/>
      <c r="AH61" s="108" t="s">
        <v>11</v>
      </c>
      <c r="AI61" s="108"/>
      <c r="AK61" s="111">
        <f>ROUND(O61*Y61/100,0)</f>
        <v>124832</v>
      </c>
      <c r="AL61" s="111"/>
      <c r="AM61" s="111"/>
      <c r="AN61" s="11" t="s">
        <v>12</v>
      </c>
    </row>
    <row r="62" spans="1:40" s="94" customFormat="1" ht="19.5" customHeight="1">
      <c r="B62" s="103" t="s">
        <v>98</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95"/>
      <c r="AL62" s="95"/>
      <c r="AM62" s="95"/>
    </row>
    <row r="63" spans="1:40" s="85" customFormat="1" ht="37.5" customHeight="1">
      <c r="A63" s="82">
        <v>19</v>
      </c>
      <c r="B63" s="109" t="s">
        <v>41</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2"/>
      <c r="AL63" s="112"/>
      <c r="AM63" s="112"/>
    </row>
    <row r="64" spans="1:40" s="4" customFormat="1" ht="19.5" customHeight="1">
      <c r="B64" s="23"/>
      <c r="C64" s="38"/>
      <c r="D64" s="38"/>
      <c r="E64" s="38"/>
      <c r="F64" s="38"/>
      <c r="G64" s="38"/>
      <c r="H64" s="38"/>
      <c r="I64" s="38"/>
      <c r="K64" s="27"/>
      <c r="L64" s="27"/>
      <c r="M64" s="27"/>
      <c r="N64" s="83"/>
      <c r="O64" s="107">
        <v>12</v>
      </c>
      <c r="P64" s="107"/>
      <c r="Q64" s="107"/>
      <c r="R64" s="107"/>
      <c r="S64" s="6" t="s">
        <v>31</v>
      </c>
      <c r="T64" s="31"/>
      <c r="U64" s="31"/>
      <c r="V64" s="106" t="s">
        <v>9</v>
      </c>
      <c r="W64" s="106"/>
      <c r="X64" s="106"/>
      <c r="Y64" s="107">
        <v>3275.5</v>
      </c>
      <c r="Z64" s="107"/>
      <c r="AA64" s="107"/>
      <c r="AB64" s="107"/>
      <c r="AC64" s="6"/>
      <c r="AD64" s="6" t="s">
        <v>32</v>
      </c>
      <c r="AE64" s="6"/>
      <c r="AF64" s="6"/>
      <c r="AG64" s="6"/>
      <c r="AH64" s="108" t="s">
        <v>11</v>
      </c>
      <c r="AI64" s="108"/>
      <c r="AK64" s="111">
        <f>ROUND(O64*Y64/100,0)</f>
        <v>393</v>
      </c>
      <c r="AL64" s="111"/>
      <c r="AM64" s="111"/>
      <c r="AN64" s="11" t="s">
        <v>12</v>
      </c>
    </row>
    <row r="65" spans="1:42" s="94" customFormat="1" ht="19.5" customHeight="1">
      <c r="B65" s="104" t="s">
        <v>99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10"/>
      <c r="AL66" s="110"/>
      <c r="AM66" s="110"/>
    </row>
    <row r="67" spans="1:42" s="4" customFormat="1" ht="19.5" customHeight="1">
      <c r="B67" s="23"/>
      <c r="C67" s="38"/>
      <c r="D67" s="38"/>
      <c r="E67" s="38"/>
      <c r="F67" s="38"/>
      <c r="G67" s="38"/>
      <c r="H67" s="38"/>
      <c r="I67" s="38"/>
      <c r="K67" s="27"/>
      <c r="L67" s="27"/>
      <c r="M67" s="27"/>
      <c r="N67" s="67"/>
      <c r="O67" s="107">
        <v>32</v>
      </c>
      <c r="P67" s="107"/>
      <c r="Q67" s="107"/>
      <c r="R67" s="107"/>
      <c r="S67" s="6" t="s">
        <v>31</v>
      </c>
      <c r="T67" s="31"/>
      <c r="U67" s="31"/>
      <c r="V67" s="106" t="s">
        <v>9</v>
      </c>
      <c r="W67" s="106"/>
      <c r="X67" s="106"/>
      <c r="Y67" s="115">
        <v>58.11</v>
      </c>
      <c r="Z67" s="115"/>
      <c r="AA67" s="115"/>
      <c r="AB67" s="115"/>
      <c r="AC67" s="6"/>
      <c r="AD67" s="6" t="s">
        <v>43</v>
      </c>
      <c r="AE67" s="6"/>
      <c r="AF67" s="6"/>
      <c r="AG67" s="6"/>
      <c r="AH67" s="108" t="s">
        <v>11</v>
      </c>
      <c r="AI67" s="108"/>
      <c r="AK67" s="111">
        <f>ROUND(O67*Y67,0)</f>
        <v>1860</v>
      </c>
      <c r="AL67" s="111"/>
      <c r="AM67" s="111"/>
      <c r="AN67" s="11" t="s">
        <v>12</v>
      </c>
    </row>
    <row r="68" spans="1:42" s="94" customFormat="1" ht="19.5" customHeight="1">
      <c r="B68" s="104" t="s">
        <v>100</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95"/>
      <c r="AL68" s="95"/>
      <c r="AM68" s="95"/>
    </row>
    <row r="69" spans="1:42" s="15" customFormat="1" ht="33.75" customHeight="1">
      <c r="A69" s="2">
        <v>21</v>
      </c>
      <c r="B69" s="109" t="s">
        <v>44</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10"/>
      <c r="AL69" s="110"/>
      <c r="AM69" s="110"/>
    </row>
    <row r="70" spans="1:42" s="4" customFormat="1" ht="19.5" customHeight="1">
      <c r="B70" s="23"/>
      <c r="C70" s="38"/>
      <c r="D70" s="38"/>
      <c r="E70" s="38"/>
      <c r="F70" s="38"/>
      <c r="G70" s="38"/>
      <c r="H70" s="38"/>
      <c r="I70" s="38"/>
      <c r="K70" s="27"/>
      <c r="L70" s="27"/>
      <c r="M70" s="27"/>
      <c r="N70" s="67"/>
      <c r="O70" s="107">
        <v>11</v>
      </c>
      <c r="P70" s="107"/>
      <c r="Q70" s="107"/>
      <c r="R70" s="107"/>
      <c r="S70" s="6" t="s">
        <v>33</v>
      </c>
      <c r="T70" s="31"/>
      <c r="U70" s="31"/>
      <c r="V70" s="106" t="s">
        <v>9</v>
      </c>
      <c r="W70" s="106"/>
      <c r="X70" s="106"/>
      <c r="Y70" s="107">
        <v>70.34</v>
      </c>
      <c r="Z70" s="107"/>
      <c r="AA70" s="107"/>
      <c r="AB70" s="107"/>
      <c r="AC70" s="6"/>
      <c r="AD70" s="6" t="s">
        <v>34</v>
      </c>
      <c r="AE70" s="6"/>
      <c r="AF70" s="6"/>
      <c r="AG70" s="6"/>
      <c r="AH70" s="108" t="s">
        <v>11</v>
      </c>
      <c r="AI70" s="108"/>
      <c r="AK70" s="111">
        <f>ROUND(O70*Y70,0)</f>
        <v>774</v>
      </c>
      <c r="AL70" s="111"/>
      <c r="AM70" s="111"/>
      <c r="AN70" s="11" t="s">
        <v>12</v>
      </c>
    </row>
    <row r="71" spans="1:42" s="94" customFormat="1" ht="19.5" customHeight="1">
      <c r="B71" s="104" t="s">
        <v>101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10"/>
      <c r="AL72" s="110"/>
      <c r="AM72" s="110"/>
    </row>
    <row r="73" spans="1:42" s="4" customFormat="1" ht="19.5" customHeight="1">
      <c r="B73" s="23"/>
      <c r="C73" s="38"/>
      <c r="D73" s="38"/>
      <c r="E73" s="38"/>
      <c r="F73" s="38"/>
      <c r="G73" s="38"/>
      <c r="H73" s="38"/>
      <c r="I73" s="38"/>
      <c r="K73" s="27"/>
      <c r="L73" s="27"/>
      <c r="M73" s="27"/>
      <c r="N73" s="67"/>
      <c r="O73" s="107">
        <v>440</v>
      </c>
      <c r="P73" s="107"/>
      <c r="Q73" s="107"/>
      <c r="R73" s="107"/>
      <c r="S73" s="6" t="s">
        <v>31</v>
      </c>
      <c r="T73" s="31"/>
      <c r="U73" s="31"/>
      <c r="V73" s="106" t="s">
        <v>9</v>
      </c>
      <c r="W73" s="106"/>
      <c r="X73" s="106"/>
      <c r="Y73" s="107">
        <v>829.95</v>
      </c>
      <c r="Z73" s="107"/>
      <c r="AA73" s="107"/>
      <c r="AB73" s="107"/>
      <c r="AC73" s="6"/>
      <c r="AD73" s="6" t="s">
        <v>32</v>
      </c>
      <c r="AE73" s="6"/>
      <c r="AF73" s="6"/>
      <c r="AG73" s="6"/>
      <c r="AH73" s="108" t="s">
        <v>11</v>
      </c>
      <c r="AI73" s="108"/>
      <c r="AK73" s="111">
        <f>ROUND(O73*Y73/100,0)</f>
        <v>3652</v>
      </c>
      <c r="AL73" s="111"/>
      <c r="AM73" s="111"/>
      <c r="AN73" s="11" t="s">
        <v>12</v>
      </c>
    </row>
    <row r="74" spans="1:42" s="94" customFormat="1" ht="19.5" customHeight="1">
      <c r="B74" s="104" t="s">
        <v>102</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07">
        <v>2316</v>
      </c>
      <c r="P76" s="107"/>
      <c r="Q76" s="107"/>
      <c r="R76" s="107"/>
      <c r="S76" s="6" t="s">
        <v>31</v>
      </c>
      <c r="T76" s="31"/>
      <c r="U76" s="31"/>
      <c r="V76" s="7"/>
      <c r="W76" s="106" t="s">
        <v>9</v>
      </c>
      <c r="X76" s="106"/>
      <c r="Y76" s="106"/>
      <c r="Z76" s="107">
        <v>1276.53</v>
      </c>
      <c r="AA76" s="107"/>
      <c r="AB76" s="107"/>
      <c r="AC76" s="107"/>
      <c r="AD76" s="19"/>
      <c r="AE76" s="6" t="s">
        <v>32</v>
      </c>
      <c r="AF76" s="6"/>
      <c r="AG76" s="6"/>
      <c r="AH76" s="6"/>
      <c r="AI76" s="108" t="s">
        <v>11</v>
      </c>
      <c r="AJ76" s="108"/>
      <c r="AK76" s="111">
        <f>ROUND(O76*Z76/100,0)</f>
        <v>29564</v>
      </c>
      <c r="AL76" s="111"/>
      <c r="AM76" s="111"/>
      <c r="AN76" s="11" t="s">
        <v>12</v>
      </c>
      <c r="AP76" s="30"/>
    </row>
    <row r="77" spans="1:42" s="94" customFormat="1" ht="19.5" customHeight="1">
      <c r="B77" s="104" t="s">
        <v>104</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95"/>
      <c r="AL77" s="95"/>
      <c r="AM77" s="95"/>
    </row>
    <row r="78" spans="1:42" s="15" customFormat="1" ht="33" customHeight="1">
      <c r="A78" s="2">
        <v>24</v>
      </c>
      <c r="B78" s="109" t="s">
        <v>47</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c r="AL78" s="110"/>
      <c r="AM78" s="110"/>
    </row>
    <row r="79" spans="1:42" s="4" customFormat="1" ht="19.5" customHeight="1">
      <c r="H79" s="30"/>
      <c r="K79" s="27"/>
      <c r="L79" s="27"/>
      <c r="M79" s="27"/>
      <c r="N79" s="67"/>
      <c r="O79" s="107">
        <v>460</v>
      </c>
      <c r="P79" s="107"/>
      <c r="Q79" s="107"/>
      <c r="R79" s="107"/>
      <c r="S79" s="6" t="s">
        <v>31</v>
      </c>
      <c r="T79" s="31"/>
      <c r="U79" s="31"/>
      <c r="V79" s="106" t="s">
        <v>9</v>
      </c>
      <c r="W79" s="106"/>
      <c r="X79" s="106"/>
      <c r="Y79" s="115">
        <v>1270.83</v>
      </c>
      <c r="Z79" s="115"/>
      <c r="AA79" s="115"/>
      <c r="AB79" s="115"/>
      <c r="AC79" s="6"/>
      <c r="AD79" s="6" t="s">
        <v>32</v>
      </c>
      <c r="AE79" s="6"/>
      <c r="AF79" s="6"/>
      <c r="AG79" s="6"/>
      <c r="AH79" s="108" t="s">
        <v>11</v>
      </c>
      <c r="AI79" s="108"/>
      <c r="AK79" s="111">
        <f>ROUND(O79*Y79/100,0)</f>
        <v>5846</v>
      </c>
      <c r="AL79" s="111"/>
      <c r="AM79" s="111"/>
      <c r="AN79" s="11" t="s">
        <v>12</v>
      </c>
      <c r="AO79" s="27"/>
    </row>
    <row r="80" spans="1:42" s="94" customFormat="1" ht="19.5" customHeight="1">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95"/>
      <c r="AL80" s="95"/>
      <c r="AM80" s="95"/>
    </row>
    <row r="81" spans="1:42" s="16" customFormat="1" ht="15">
      <c r="N81" s="57"/>
      <c r="O81" s="57"/>
      <c r="P81" s="57"/>
      <c r="Q81" s="57"/>
      <c r="R81" s="57"/>
      <c r="AC81" s="113" t="s">
        <v>13</v>
      </c>
      <c r="AD81" s="113"/>
      <c r="AE81" s="113"/>
      <c r="AF81" s="113"/>
      <c r="AG81" s="113"/>
      <c r="AH81" s="76" t="s">
        <v>11</v>
      </c>
      <c r="AI81" s="76"/>
      <c r="AJ81" s="74"/>
      <c r="AK81" s="114">
        <f>AK79+AK76+AK73+AK70+AK67+AK64+AK61+AK58+AK55+AK52+AK49+AK46+AK43+AK40+AK37+AK34+AK31+AK28+AK25+AK22+AK19+AK15+AK12+AK9+AK6</f>
        <v>827045</v>
      </c>
      <c r="AL81" s="114"/>
      <c r="AM81" s="114"/>
      <c r="AN81" s="74" t="s">
        <v>12</v>
      </c>
      <c r="AO81" s="120"/>
      <c r="AP81" s="120"/>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19" t="s">
        <v>13</v>
      </c>
      <c r="AD86" s="119"/>
      <c r="AE86" s="119"/>
      <c r="AF86" s="119"/>
      <c r="AG86" s="119"/>
      <c r="AH86" s="88" t="s">
        <v>11</v>
      </c>
      <c r="AI86" s="88"/>
      <c r="AJ86" s="118"/>
      <c r="AK86" s="118"/>
      <c r="AL86" s="118"/>
      <c r="AM86" s="118"/>
      <c r="AN86" s="116"/>
      <c r="AO86" s="116"/>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17" t="s">
        <v>105</v>
      </c>
      <c r="C96" s="117"/>
      <c r="D96" s="117"/>
      <c r="E96" s="117"/>
      <c r="F96" s="117"/>
      <c r="G96" s="117"/>
      <c r="H96" s="117"/>
      <c r="I96" s="117"/>
      <c r="J96" s="117"/>
      <c r="K96" s="117"/>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45" t="s">
        <v>80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s="1" customFormat="1" ht="20.25">
      <c r="A2" s="146" t="s">
        <v>82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row>
    <row r="3" spans="1:40" ht="20.25" customHeight="1">
      <c r="A3" s="152" t="s">
        <v>48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row>
    <row r="4" spans="1:40" s="43" customFormat="1" ht="33.75" customHeight="1" thickBot="1">
      <c r="A4" s="153" t="s">
        <v>0</v>
      </c>
      <c r="B4" s="153"/>
      <c r="C4" s="153"/>
      <c r="D4" s="153"/>
      <c r="E4" s="154" t="s">
        <v>49</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42"/>
      <c r="AN4" s="42"/>
    </row>
    <row r="5" spans="1:40" s="75" customFormat="1" ht="17.25" customHeight="1" thickTop="1" thickBot="1">
      <c r="A5" s="62" t="s">
        <v>1</v>
      </c>
      <c r="B5" s="138" t="s">
        <v>2</v>
      </c>
      <c r="C5" s="139"/>
      <c r="D5" s="139"/>
      <c r="E5" s="139"/>
      <c r="F5" s="139"/>
      <c r="G5" s="139"/>
      <c r="H5" s="139"/>
      <c r="I5" s="139"/>
      <c r="J5" s="139"/>
      <c r="K5" s="139"/>
      <c r="L5" s="140"/>
      <c r="M5" s="138" t="s">
        <v>3</v>
      </c>
      <c r="N5" s="139"/>
      <c r="O5" s="139"/>
      <c r="P5" s="139"/>
      <c r="Q5" s="139"/>
      <c r="R5" s="139"/>
      <c r="S5" s="139"/>
      <c r="T5" s="140"/>
      <c r="U5" s="138" t="s">
        <v>4</v>
      </c>
      <c r="V5" s="139"/>
      <c r="W5" s="139"/>
      <c r="X5" s="139"/>
      <c r="Y5" s="139"/>
      <c r="Z5" s="140"/>
      <c r="AA5" s="138" t="s">
        <v>5</v>
      </c>
      <c r="AB5" s="139"/>
      <c r="AC5" s="139"/>
      <c r="AD5" s="139"/>
      <c r="AE5" s="139"/>
      <c r="AF5" s="140"/>
      <c r="AG5" s="138" t="s">
        <v>6</v>
      </c>
      <c r="AH5" s="139"/>
      <c r="AI5" s="139"/>
      <c r="AJ5" s="139"/>
      <c r="AK5" s="139"/>
      <c r="AL5" s="140"/>
    </row>
    <row r="6" spans="1:40" s="3" customFormat="1" ht="81.75" customHeight="1" thickTop="1">
      <c r="A6" s="2">
        <v>1</v>
      </c>
      <c r="B6" s="141" t="s">
        <v>50</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2"/>
      <c r="AJ6" s="142"/>
      <c r="AK6" s="142"/>
    </row>
    <row r="7" spans="1:40" s="22" customFormat="1" ht="15">
      <c r="A7" s="33"/>
      <c r="M7" s="5"/>
      <c r="N7" s="6"/>
      <c r="O7" s="111">
        <v>9</v>
      </c>
      <c r="P7" s="111"/>
      <c r="Q7" s="143" t="s">
        <v>51</v>
      </c>
      <c r="R7" s="143"/>
      <c r="S7" s="6"/>
      <c r="T7" s="7"/>
      <c r="U7" s="106" t="s">
        <v>9</v>
      </c>
      <c r="V7" s="106"/>
      <c r="W7" s="106"/>
      <c r="X7" s="115">
        <v>4846.6000000000004</v>
      </c>
      <c r="Y7" s="115"/>
      <c r="Z7" s="115"/>
      <c r="AA7" s="115"/>
      <c r="AB7" s="6"/>
      <c r="AC7" s="28" t="s">
        <v>52</v>
      </c>
      <c r="AD7" s="6"/>
      <c r="AE7" s="6"/>
      <c r="AF7" s="6"/>
      <c r="AG7" s="108" t="s">
        <v>11</v>
      </c>
      <c r="AH7" s="108"/>
      <c r="AI7" s="111">
        <f>ROUND(O7*X7,0)</f>
        <v>43619</v>
      </c>
      <c r="AJ7" s="111"/>
      <c r="AK7" s="111"/>
      <c r="AL7" s="11" t="s">
        <v>12</v>
      </c>
    </row>
    <row r="8" spans="1:40" s="19" customFormat="1" ht="15">
      <c r="A8" s="4"/>
      <c r="B8" s="137" t="s">
        <v>81</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44"/>
      <c r="AJ8" s="44"/>
      <c r="AK8" s="44"/>
      <c r="AL8" s="45"/>
    </row>
    <row r="9" spans="1:40" s="3" customFormat="1" ht="101.25" customHeight="1">
      <c r="A9" s="2">
        <v>2</v>
      </c>
      <c r="B9" s="141" t="s">
        <v>53</v>
      </c>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142"/>
      <c r="AK9" s="142"/>
    </row>
    <row r="10" spans="1:40" s="22" customFormat="1" ht="17.25" customHeight="1">
      <c r="A10" s="33"/>
      <c r="M10" s="5"/>
      <c r="N10" s="6"/>
      <c r="O10" s="111">
        <v>5</v>
      </c>
      <c r="P10" s="111"/>
      <c r="Q10" s="143" t="s">
        <v>51</v>
      </c>
      <c r="R10" s="143"/>
      <c r="S10" s="6"/>
      <c r="T10" s="7"/>
      <c r="U10" s="106" t="s">
        <v>9</v>
      </c>
      <c r="V10" s="106"/>
      <c r="W10" s="106"/>
      <c r="X10" s="115">
        <v>4694.8</v>
      </c>
      <c r="Y10" s="115"/>
      <c r="Z10" s="115"/>
      <c r="AA10" s="115"/>
      <c r="AB10" s="6"/>
      <c r="AC10" s="28" t="s">
        <v>52</v>
      </c>
      <c r="AD10" s="6"/>
      <c r="AE10" s="6"/>
      <c r="AF10" s="6"/>
      <c r="AG10" s="108" t="s">
        <v>11</v>
      </c>
      <c r="AH10" s="108"/>
      <c r="AI10" s="111">
        <f>ROUND(O10*X10,0)</f>
        <v>23474</v>
      </c>
      <c r="AJ10" s="111"/>
      <c r="AK10" s="111"/>
      <c r="AL10" s="11" t="s">
        <v>12</v>
      </c>
    </row>
    <row r="11" spans="1:40" s="19" customFormat="1" ht="15">
      <c r="A11" s="4"/>
      <c r="B11" s="137" t="s">
        <v>81</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44"/>
      <c r="AJ11" s="44"/>
      <c r="AK11" s="44"/>
      <c r="AL11" s="45"/>
    </row>
    <row r="12" spans="1:40" s="3" customFormat="1" ht="32.25" customHeight="1">
      <c r="A12" s="2">
        <v>3</v>
      </c>
      <c r="B12" s="141" t="s">
        <v>54</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2"/>
      <c r="AJ12" s="142"/>
      <c r="AK12" s="142"/>
    </row>
    <row r="13" spans="1:40" s="22" customFormat="1" ht="18" customHeight="1">
      <c r="A13" s="33"/>
      <c r="M13" s="5"/>
      <c r="N13" s="6"/>
      <c r="O13" s="111">
        <v>2</v>
      </c>
      <c r="P13" s="111"/>
      <c r="Q13" s="143" t="s">
        <v>51</v>
      </c>
      <c r="R13" s="143"/>
      <c r="S13" s="6"/>
      <c r="T13" s="7"/>
      <c r="U13" s="106" t="s">
        <v>9</v>
      </c>
      <c r="V13" s="106"/>
      <c r="W13" s="106"/>
      <c r="X13" s="115">
        <v>2533.4699999999998</v>
      </c>
      <c r="Y13" s="115"/>
      <c r="Z13" s="115"/>
      <c r="AA13" s="115"/>
      <c r="AB13" s="6"/>
      <c r="AC13" s="28" t="s">
        <v>52</v>
      </c>
      <c r="AD13" s="6"/>
      <c r="AE13" s="6"/>
      <c r="AF13" s="6"/>
      <c r="AG13" s="108" t="s">
        <v>11</v>
      </c>
      <c r="AH13" s="108"/>
      <c r="AI13" s="111">
        <f>ROUND(O13*X13,0)</f>
        <v>5067</v>
      </c>
      <c r="AJ13" s="111"/>
      <c r="AK13" s="111"/>
      <c r="AL13" s="11" t="s">
        <v>12</v>
      </c>
    </row>
    <row r="14" spans="1:40" s="19" customFormat="1" ht="15">
      <c r="A14" s="4"/>
      <c r="B14" s="137" t="s">
        <v>81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44"/>
      <c r="AJ14" s="44"/>
      <c r="AK14" s="44"/>
      <c r="AL14" s="45"/>
    </row>
    <row r="15" spans="1:40" s="3" customFormat="1" ht="69.75" customHeight="1">
      <c r="A15" s="2">
        <v>4</v>
      </c>
      <c r="B15" s="141" t="s">
        <v>55</v>
      </c>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2"/>
      <c r="AJ15" s="142"/>
      <c r="AK15" s="142"/>
    </row>
    <row r="16" spans="1:40" s="22" customFormat="1" ht="18.75" customHeight="1">
      <c r="A16" s="33"/>
      <c r="M16" s="5"/>
      <c r="N16" s="6"/>
      <c r="O16" s="111">
        <v>5</v>
      </c>
      <c r="P16" s="111"/>
      <c r="Q16" s="143" t="s">
        <v>51</v>
      </c>
      <c r="R16" s="143"/>
      <c r="S16" s="6"/>
      <c r="T16" s="7"/>
      <c r="U16" s="106" t="s">
        <v>9</v>
      </c>
      <c r="V16" s="106"/>
      <c r="W16" s="106"/>
      <c r="X16" s="115">
        <v>2042.43</v>
      </c>
      <c r="Y16" s="115"/>
      <c r="Z16" s="115"/>
      <c r="AA16" s="115"/>
      <c r="AB16" s="6"/>
      <c r="AC16" s="28" t="s">
        <v>52</v>
      </c>
      <c r="AD16" s="6"/>
      <c r="AE16" s="6"/>
      <c r="AF16" s="6"/>
      <c r="AG16" s="108" t="s">
        <v>11</v>
      </c>
      <c r="AH16" s="108"/>
      <c r="AI16" s="111">
        <f>ROUND(O16*X16,0)</f>
        <v>10212</v>
      </c>
      <c r="AJ16" s="111"/>
      <c r="AK16" s="111"/>
      <c r="AL16" s="11" t="s">
        <v>12</v>
      </c>
    </row>
    <row r="17" spans="1:38" s="19" customFormat="1" ht="15">
      <c r="A17" s="4"/>
      <c r="B17" s="137" t="s">
        <v>81</v>
      </c>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44"/>
      <c r="AJ17" s="44"/>
      <c r="AK17" s="44"/>
      <c r="AL17" s="45"/>
    </row>
    <row r="18" spans="1:38" s="3" customFormat="1" ht="33.75" customHeight="1">
      <c r="A18" s="2">
        <v>5</v>
      </c>
      <c r="B18" s="141" t="s">
        <v>57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2"/>
      <c r="AJ18" s="142"/>
      <c r="AK18" s="142"/>
    </row>
    <row r="19" spans="1:38" s="22" customFormat="1" ht="18" customHeight="1">
      <c r="A19" s="33"/>
      <c r="M19" s="5"/>
      <c r="N19" s="6"/>
      <c r="O19" s="111">
        <v>5</v>
      </c>
      <c r="P19" s="111"/>
      <c r="Q19" s="143" t="s">
        <v>51</v>
      </c>
      <c r="R19" s="143"/>
      <c r="S19" s="6"/>
      <c r="T19" s="7"/>
      <c r="U19" s="106" t="s">
        <v>9</v>
      </c>
      <c r="V19" s="106"/>
      <c r="W19" s="106"/>
      <c r="X19" s="115">
        <v>447.15</v>
      </c>
      <c r="Y19" s="115"/>
      <c r="Z19" s="115"/>
      <c r="AA19" s="115"/>
      <c r="AB19" s="6"/>
      <c r="AC19" s="28" t="s">
        <v>52</v>
      </c>
      <c r="AD19" s="6"/>
      <c r="AE19" s="6"/>
      <c r="AF19" s="6"/>
      <c r="AG19" s="108" t="s">
        <v>11</v>
      </c>
      <c r="AH19" s="108"/>
      <c r="AI19" s="111">
        <f>ROUND(O19*X19,0)</f>
        <v>2236</v>
      </c>
      <c r="AJ19" s="111"/>
      <c r="AK19" s="111"/>
      <c r="AL19" s="11" t="s">
        <v>12</v>
      </c>
    </row>
    <row r="20" spans="1:38" s="19" customFormat="1" ht="15">
      <c r="A20" s="4"/>
      <c r="B20" s="137" t="s">
        <v>81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44"/>
      <c r="AJ20" s="44"/>
      <c r="AK20" s="44"/>
      <c r="AL20" s="45"/>
    </row>
    <row r="21" spans="1:38" s="3" customFormat="1" ht="47.25" customHeight="1">
      <c r="A21" s="2">
        <v>6</v>
      </c>
      <c r="B21" s="141" t="s">
        <v>58</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2"/>
      <c r="AJ21" s="142"/>
      <c r="AK21" s="142"/>
    </row>
    <row r="22" spans="1:38" s="22" customFormat="1" ht="13.5" customHeight="1">
      <c r="A22" s="33"/>
      <c r="M22" s="5"/>
      <c r="N22" s="6"/>
      <c r="O22" s="111">
        <v>5</v>
      </c>
      <c r="P22" s="111"/>
      <c r="Q22" s="143" t="s">
        <v>51</v>
      </c>
      <c r="R22" s="143"/>
      <c r="S22" s="6"/>
      <c r="T22" s="7"/>
      <c r="U22" s="106" t="s">
        <v>9</v>
      </c>
      <c r="V22" s="106"/>
      <c r="W22" s="106"/>
      <c r="X22" s="115">
        <v>1269.95</v>
      </c>
      <c r="Y22" s="115"/>
      <c r="Z22" s="115"/>
      <c r="AA22" s="115"/>
      <c r="AB22" s="6"/>
      <c r="AC22" s="28" t="s">
        <v>52</v>
      </c>
      <c r="AD22" s="6"/>
      <c r="AE22" s="6"/>
      <c r="AF22" s="6"/>
      <c r="AG22" s="108" t="s">
        <v>11</v>
      </c>
      <c r="AH22" s="108"/>
      <c r="AI22" s="111">
        <f>ROUND(O22*X22,0)</f>
        <v>6350</v>
      </c>
      <c r="AJ22" s="111"/>
      <c r="AK22" s="111"/>
      <c r="AL22" s="11" t="s">
        <v>12</v>
      </c>
    </row>
    <row r="23" spans="1:38" s="19" customFormat="1" ht="15">
      <c r="A23" s="4"/>
      <c r="B23" s="137" t="s">
        <v>81</v>
      </c>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44"/>
      <c r="AJ23" s="44"/>
      <c r="AK23" s="44"/>
      <c r="AL23" s="45"/>
    </row>
    <row r="24" spans="1:38" s="3" customFormat="1" ht="33.75" customHeight="1">
      <c r="A24" s="2">
        <v>7</v>
      </c>
      <c r="B24" s="141" t="s">
        <v>59</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2"/>
      <c r="AJ24" s="142"/>
      <c r="AK24" s="142"/>
    </row>
    <row r="25" spans="1:38" s="22" customFormat="1" ht="15">
      <c r="A25" s="33"/>
      <c r="M25" s="5"/>
      <c r="N25" s="6"/>
      <c r="O25" s="111">
        <v>5</v>
      </c>
      <c r="P25" s="111"/>
      <c r="Q25" s="143" t="s">
        <v>51</v>
      </c>
      <c r="R25" s="143"/>
      <c r="S25" s="6"/>
      <c r="T25" s="7"/>
      <c r="U25" s="106" t="s">
        <v>9</v>
      </c>
      <c r="V25" s="106"/>
      <c r="W25" s="106"/>
      <c r="X25" s="115">
        <v>1161.5999999999999</v>
      </c>
      <c r="Y25" s="115"/>
      <c r="Z25" s="115"/>
      <c r="AA25" s="115"/>
      <c r="AB25" s="6"/>
      <c r="AC25" s="28" t="s">
        <v>52</v>
      </c>
      <c r="AD25" s="6"/>
      <c r="AE25" s="6"/>
      <c r="AF25" s="6"/>
      <c r="AG25" s="108" t="s">
        <v>11</v>
      </c>
      <c r="AH25" s="108"/>
      <c r="AI25" s="111">
        <f>ROUND(O25*X25,0)</f>
        <v>5808</v>
      </c>
      <c r="AJ25" s="111"/>
      <c r="AK25" s="111"/>
      <c r="AL25" s="11" t="s">
        <v>12</v>
      </c>
    </row>
    <row r="26" spans="1:38" s="19" customFormat="1" ht="15">
      <c r="A26" s="4"/>
      <c r="B26" s="137" t="s">
        <v>81</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44"/>
      <c r="AJ26" s="44"/>
      <c r="AK26" s="44"/>
      <c r="AL26" s="45"/>
    </row>
    <row r="27" spans="1:38" s="3" customFormat="1" ht="33.75" customHeight="1">
      <c r="A27" s="2">
        <v>8</v>
      </c>
      <c r="B27" s="141" t="s">
        <v>60</v>
      </c>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2"/>
      <c r="AJ27" s="142"/>
      <c r="AK27" s="142"/>
    </row>
    <row r="28" spans="1:38" s="22" customFormat="1" ht="17.25" customHeight="1">
      <c r="A28" s="33"/>
      <c r="M28" s="5"/>
      <c r="N28" s="6"/>
      <c r="O28" s="111">
        <v>5</v>
      </c>
      <c r="P28" s="111"/>
      <c r="Q28" s="143" t="s">
        <v>51</v>
      </c>
      <c r="R28" s="143"/>
      <c r="S28" s="6"/>
      <c r="T28" s="7"/>
      <c r="U28" s="106" t="s">
        <v>9</v>
      </c>
      <c r="V28" s="106"/>
      <c r="W28" s="106"/>
      <c r="X28" s="115">
        <v>169.4</v>
      </c>
      <c r="Y28" s="115"/>
      <c r="Z28" s="115"/>
      <c r="AA28" s="115"/>
      <c r="AB28" s="6"/>
      <c r="AC28" s="28" t="s">
        <v>52</v>
      </c>
      <c r="AD28" s="6"/>
      <c r="AE28" s="6"/>
      <c r="AF28" s="6"/>
      <c r="AG28" s="108" t="s">
        <v>11</v>
      </c>
      <c r="AH28" s="108"/>
      <c r="AI28" s="111">
        <f>ROUND(O28*X28,0)</f>
        <v>847</v>
      </c>
      <c r="AJ28" s="111"/>
      <c r="AK28" s="111"/>
      <c r="AL28" s="11" t="s">
        <v>12</v>
      </c>
    </row>
    <row r="29" spans="1:38" s="19" customFormat="1" ht="15">
      <c r="A29" s="4"/>
      <c r="B29" s="137" t="s">
        <v>81</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44"/>
      <c r="AJ29" s="44"/>
      <c r="AK29" s="44"/>
      <c r="AL29" s="45"/>
    </row>
    <row r="30" spans="1:38" s="3" customFormat="1" ht="31.5" customHeight="1">
      <c r="A30" s="2">
        <v>9</v>
      </c>
      <c r="B30" s="141" t="s">
        <v>61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2"/>
      <c r="AJ30" s="142"/>
      <c r="AK30" s="142"/>
    </row>
    <row r="31" spans="1:38" s="22" customFormat="1" ht="23.25" customHeight="1">
      <c r="A31" s="33"/>
      <c r="M31" s="5"/>
      <c r="N31" s="6"/>
      <c r="O31" s="107">
        <v>48</v>
      </c>
      <c r="P31" s="107"/>
      <c r="Q31" s="143" t="s">
        <v>33</v>
      </c>
      <c r="R31" s="143"/>
      <c r="S31" s="6"/>
      <c r="T31" s="7"/>
      <c r="U31" s="106" t="s">
        <v>9</v>
      </c>
      <c r="V31" s="106"/>
      <c r="W31" s="106"/>
      <c r="X31" s="115">
        <v>333.29</v>
      </c>
      <c r="Y31" s="115"/>
      <c r="Z31" s="115"/>
      <c r="AA31" s="115"/>
      <c r="AB31" s="6"/>
      <c r="AC31" s="28" t="s">
        <v>62</v>
      </c>
      <c r="AD31" s="6"/>
      <c r="AE31" s="6"/>
      <c r="AF31" s="6"/>
      <c r="AG31" s="108" t="s">
        <v>11</v>
      </c>
      <c r="AH31" s="108"/>
      <c r="AI31" s="111">
        <f>ROUND(O31*X31,0)</f>
        <v>15998</v>
      </c>
      <c r="AJ31" s="111"/>
      <c r="AK31" s="111"/>
      <c r="AL31" s="11" t="s">
        <v>12</v>
      </c>
    </row>
    <row r="32" spans="1:38" s="19" customFormat="1" ht="19.5" customHeight="1">
      <c r="A32" s="4"/>
      <c r="B32" s="137" t="s">
        <v>81</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44"/>
      <c r="AJ32" s="44"/>
      <c r="AK32" s="44"/>
      <c r="AL32" s="45"/>
    </row>
    <row r="33" spans="1:38" s="3" customFormat="1" ht="53.25" customHeight="1">
      <c r="A33" s="2">
        <v>10</v>
      </c>
      <c r="B33" s="141" t="s">
        <v>63</v>
      </c>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2"/>
      <c r="AJ33" s="142"/>
      <c r="AK33" s="142"/>
    </row>
    <row r="34" spans="1:38" s="22" customFormat="1" ht="13.5" customHeight="1">
      <c r="A34" s="33"/>
      <c r="M34" s="5"/>
      <c r="N34" s="6"/>
      <c r="O34" s="111">
        <v>8</v>
      </c>
      <c r="P34" s="111"/>
      <c r="Q34" s="143" t="s">
        <v>51</v>
      </c>
      <c r="R34" s="143"/>
      <c r="S34" s="6"/>
      <c r="T34" s="7"/>
      <c r="U34" s="106" t="s">
        <v>9</v>
      </c>
      <c r="V34" s="106"/>
      <c r="W34" s="106"/>
      <c r="X34" s="115">
        <v>72.16</v>
      </c>
      <c r="Y34" s="115"/>
      <c r="Z34" s="115"/>
      <c r="AA34" s="115"/>
      <c r="AB34" s="6"/>
      <c r="AC34" s="28" t="s">
        <v>52</v>
      </c>
      <c r="AD34" s="6"/>
      <c r="AE34" s="6"/>
      <c r="AF34" s="6"/>
      <c r="AG34" s="108" t="s">
        <v>11</v>
      </c>
      <c r="AH34" s="108"/>
      <c r="AI34" s="111">
        <f>ROUND(O34*X34,0)</f>
        <v>577</v>
      </c>
      <c r="AJ34" s="111"/>
      <c r="AK34" s="111"/>
      <c r="AL34" s="11" t="s">
        <v>12</v>
      </c>
    </row>
    <row r="35" spans="1:38" s="19" customFormat="1" ht="15">
      <c r="A35" s="4"/>
      <c r="B35" s="137" t="s">
        <v>81</v>
      </c>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44"/>
      <c r="AJ35" s="44"/>
      <c r="AK35" s="44"/>
      <c r="AL35" s="45"/>
    </row>
    <row r="36" spans="1:38" s="3" customFormat="1" ht="33" customHeight="1">
      <c r="A36" s="2">
        <v>11</v>
      </c>
      <c r="B36" s="141" t="s">
        <v>64</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2"/>
      <c r="AJ36" s="142"/>
      <c r="AK36" s="142"/>
    </row>
    <row r="37" spans="1:38" s="22" customFormat="1" ht="23.25" customHeight="1">
      <c r="A37" s="33"/>
      <c r="M37" s="5"/>
      <c r="N37" s="6"/>
      <c r="O37" s="111">
        <v>8</v>
      </c>
      <c r="P37" s="111"/>
      <c r="Q37" s="143" t="s">
        <v>51</v>
      </c>
      <c r="R37" s="143"/>
      <c r="S37" s="6"/>
      <c r="T37" s="7"/>
      <c r="U37" s="106" t="s">
        <v>9</v>
      </c>
      <c r="V37" s="106"/>
      <c r="W37" s="106"/>
      <c r="X37" s="115">
        <v>201.5</v>
      </c>
      <c r="Y37" s="115"/>
      <c r="Z37" s="115"/>
      <c r="AA37" s="115"/>
      <c r="AB37" s="6"/>
      <c r="AC37" s="28" t="s">
        <v>52</v>
      </c>
      <c r="AD37" s="6"/>
      <c r="AE37" s="6"/>
      <c r="AF37" s="6"/>
      <c r="AG37" s="108" t="s">
        <v>11</v>
      </c>
      <c r="AH37" s="108"/>
      <c r="AI37" s="111">
        <f>ROUND(O37*X37,0)</f>
        <v>1612</v>
      </c>
      <c r="AJ37" s="111"/>
      <c r="AK37" s="111"/>
      <c r="AL37" s="11" t="s">
        <v>12</v>
      </c>
    </row>
    <row r="38" spans="1:38" s="19" customFormat="1" ht="21.75" customHeight="1" thickBot="1">
      <c r="A38" s="4"/>
      <c r="B38" s="137" t="s">
        <v>81</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44"/>
      <c r="AJ38" s="44"/>
      <c r="AK38" s="44"/>
      <c r="AL38" s="45"/>
    </row>
    <row r="39" spans="1:38" s="75" customFormat="1" ht="17.25" customHeight="1" thickTop="1" thickBot="1">
      <c r="A39" s="62" t="s">
        <v>1</v>
      </c>
      <c r="B39" s="138" t="s">
        <v>2</v>
      </c>
      <c r="C39" s="139"/>
      <c r="D39" s="139"/>
      <c r="E39" s="139"/>
      <c r="F39" s="139"/>
      <c r="G39" s="139"/>
      <c r="H39" s="139"/>
      <c r="I39" s="139"/>
      <c r="J39" s="139"/>
      <c r="K39" s="139"/>
      <c r="L39" s="140"/>
      <c r="M39" s="138" t="s">
        <v>3</v>
      </c>
      <c r="N39" s="139"/>
      <c r="O39" s="139"/>
      <c r="P39" s="139"/>
      <c r="Q39" s="139"/>
      <c r="R39" s="139"/>
      <c r="S39" s="139"/>
      <c r="T39" s="140"/>
      <c r="U39" s="138" t="s">
        <v>4</v>
      </c>
      <c r="V39" s="139"/>
      <c r="W39" s="139"/>
      <c r="X39" s="139"/>
      <c r="Y39" s="139"/>
      <c r="Z39" s="140"/>
      <c r="AA39" s="138" t="s">
        <v>5</v>
      </c>
      <c r="AB39" s="139"/>
      <c r="AC39" s="139"/>
      <c r="AD39" s="139"/>
      <c r="AE39" s="139"/>
      <c r="AF39" s="140"/>
      <c r="AG39" s="138" t="s">
        <v>6</v>
      </c>
      <c r="AH39" s="139"/>
      <c r="AI39" s="139"/>
      <c r="AJ39" s="139"/>
      <c r="AK39" s="139"/>
      <c r="AL39" s="140"/>
    </row>
    <row r="40" spans="1:38" s="3" customFormat="1" ht="33" customHeight="1" thickTop="1">
      <c r="A40" s="2">
        <v>12</v>
      </c>
      <c r="B40" s="141" t="s">
        <v>65</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2"/>
      <c r="AJ40" s="142"/>
      <c r="AK40" s="142"/>
    </row>
    <row r="41" spans="1:38" s="22" customFormat="1" ht="15">
      <c r="A41" s="33"/>
      <c r="M41" s="5"/>
      <c r="N41" s="6"/>
      <c r="O41" s="111">
        <v>8</v>
      </c>
      <c r="P41" s="111"/>
      <c r="Q41" s="143" t="s">
        <v>51</v>
      </c>
      <c r="R41" s="143"/>
      <c r="S41" s="6"/>
      <c r="T41" s="7"/>
      <c r="U41" s="106" t="s">
        <v>9</v>
      </c>
      <c r="V41" s="106"/>
      <c r="W41" s="106"/>
      <c r="X41" s="115">
        <v>566.70000000000005</v>
      </c>
      <c r="Y41" s="115"/>
      <c r="Z41" s="115"/>
      <c r="AA41" s="115"/>
      <c r="AB41" s="6"/>
      <c r="AC41" s="28" t="s">
        <v>52</v>
      </c>
      <c r="AD41" s="6"/>
      <c r="AE41" s="6"/>
      <c r="AF41" s="6"/>
      <c r="AG41" s="108" t="s">
        <v>11</v>
      </c>
      <c r="AH41" s="108"/>
      <c r="AI41" s="111">
        <f>ROUND(O41*X41,0)</f>
        <v>4534</v>
      </c>
      <c r="AJ41" s="111"/>
      <c r="AK41" s="111"/>
      <c r="AL41" s="11" t="s">
        <v>12</v>
      </c>
    </row>
    <row r="42" spans="1:38" s="19" customFormat="1" ht="15">
      <c r="A42" s="4"/>
      <c r="B42" s="137" t="s">
        <v>81</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44"/>
      <c r="AJ42" s="44"/>
      <c r="AK42" s="44"/>
      <c r="AL42" s="45"/>
    </row>
    <row r="43" spans="1:38" s="3" customFormat="1" ht="33" customHeight="1">
      <c r="A43" s="2">
        <v>13</v>
      </c>
      <c r="B43" s="141" t="s">
        <v>66</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2"/>
      <c r="AJ43" s="142"/>
      <c r="AK43" s="142"/>
    </row>
    <row r="44" spans="1:38" s="22" customFormat="1" ht="15" customHeight="1">
      <c r="A44" s="33"/>
      <c r="M44" s="5"/>
      <c r="N44" s="6"/>
      <c r="O44" s="111">
        <v>8</v>
      </c>
      <c r="P44" s="111"/>
      <c r="Q44" s="143" t="s">
        <v>51</v>
      </c>
      <c r="R44" s="143"/>
      <c r="S44" s="6"/>
      <c r="T44" s="7"/>
      <c r="U44" s="106" t="s">
        <v>9</v>
      </c>
      <c r="V44" s="106"/>
      <c r="W44" s="106"/>
      <c r="X44" s="115">
        <v>389.7</v>
      </c>
      <c r="Y44" s="115"/>
      <c r="Z44" s="115"/>
      <c r="AA44" s="115"/>
      <c r="AB44" s="6"/>
      <c r="AC44" s="28" t="s">
        <v>52</v>
      </c>
      <c r="AD44" s="6"/>
      <c r="AE44" s="6"/>
      <c r="AF44" s="6"/>
      <c r="AG44" s="108" t="s">
        <v>11</v>
      </c>
      <c r="AH44" s="108"/>
      <c r="AI44" s="111">
        <f>ROUND(O44*X44,0)</f>
        <v>3118</v>
      </c>
      <c r="AJ44" s="111"/>
      <c r="AK44" s="111"/>
      <c r="AL44" s="11" t="s">
        <v>12</v>
      </c>
    </row>
    <row r="45" spans="1:38" s="19" customFormat="1" ht="15">
      <c r="A45" s="4"/>
      <c r="B45" s="137" t="s">
        <v>81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44"/>
      <c r="AJ45" s="44"/>
      <c r="AK45" s="44"/>
      <c r="AL45" s="45"/>
    </row>
    <row r="46" spans="1:38" s="3" customFormat="1" ht="69.75" customHeight="1">
      <c r="A46" s="2">
        <v>14</v>
      </c>
      <c r="B46" s="144" t="s">
        <v>67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2"/>
      <c r="AJ46" s="142"/>
      <c r="AK46" s="142"/>
    </row>
    <row r="47" spans="1:38" s="48" customFormat="1" ht="20.25" customHeight="1">
      <c r="A47" s="46" t="s">
        <v>68</v>
      </c>
      <c r="B47" s="150" t="s">
        <v>69</v>
      </c>
      <c r="C47" s="150"/>
      <c r="D47" s="150"/>
      <c r="E47" s="150"/>
      <c r="F47" s="150"/>
      <c r="G47" s="150"/>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51"/>
      <c r="AJ47" s="151"/>
      <c r="AK47" s="151"/>
    </row>
    <row r="48" spans="1:38" s="22" customFormat="1" ht="15.75" customHeight="1">
      <c r="A48" s="33"/>
      <c r="M48" s="5"/>
      <c r="N48" s="6"/>
      <c r="O48" s="107">
        <v>200</v>
      </c>
      <c r="P48" s="107"/>
      <c r="Q48" s="143" t="s">
        <v>33</v>
      </c>
      <c r="R48" s="143"/>
      <c r="S48" s="6"/>
      <c r="T48" s="7"/>
      <c r="U48" s="106" t="s">
        <v>9</v>
      </c>
      <c r="V48" s="106"/>
      <c r="W48" s="106"/>
      <c r="X48" s="115">
        <v>73.209999999999994</v>
      </c>
      <c r="Y48" s="115"/>
      <c r="Z48" s="115"/>
      <c r="AA48" s="115"/>
      <c r="AB48" s="6"/>
      <c r="AC48" s="28" t="s">
        <v>62</v>
      </c>
      <c r="AD48" s="6"/>
      <c r="AE48" s="6"/>
      <c r="AF48" s="6"/>
      <c r="AG48" s="108" t="s">
        <v>11</v>
      </c>
      <c r="AH48" s="108"/>
      <c r="AI48" s="111">
        <f>ROUND(O48*X48,0)</f>
        <v>14642</v>
      </c>
      <c r="AJ48" s="111"/>
      <c r="AK48" s="111"/>
      <c r="AL48" s="11" t="s">
        <v>12</v>
      </c>
    </row>
    <row r="49" spans="1:38" s="19" customFormat="1" ht="15">
      <c r="A49" s="4"/>
      <c r="B49" s="137" t="s">
        <v>81</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49"/>
      <c r="AJ50" s="149"/>
      <c r="AK50" s="149"/>
    </row>
    <row r="51" spans="1:38" s="22" customFormat="1" ht="17.25" customHeight="1">
      <c r="A51" s="33"/>
      <c r="M51" s="5"/>
      <c r="N51" s="6"/>
      <c r="O51" s="107">
        <v>100</v>
      </c>
      <c r="P51" s="107"/>
      <c r="Q51" s="143" t="s">
        <v>33</v>
      </c>
      <c r="R51" s="143"/>
      <c r="S51" s="6"/>
      <c r="T51" s="7"/>
      <c r="U51" s="106" t="s">
        <v>9</v>
      </c>
      <c r="V51" s="106"/>
      <c r="W51" s="106"/>
      <c r="X51" s="115">
        <v>95.79</v>
      </c>
      <c r="Y51" s="115"/>
      <c r="Z51" s="115"/>
      <c r="AA51" s="115"/>
      <c r="AB51" s="6"/>
      <c r="AC51" s="28" t="s">
        <v>62</v>
      </c>
      <c r="AD51" s="6"/>
      <c r="AE51" s="6"/>
      <c r="AF51" s="6"/>
      <c r="AG51" s="108" t="s">
        <v>11</v>
      </c>
      <c r="AH51" s="108"/>
      <c r="AI51" s="111">
        <f>ROUND(O51*X51,0)</f>
        <v>9579</v>
      </c>
      <c r="AJ51" s="111"/>
      <c r="AK51" s="111"/>
      <c r="AL51" s="11" t="s">
        <v>12</v>
      </c>
    </row>
    <row r="52" spans="1:38" s="19" customFormat="1" ht="15">
      <c r="A52" s="4"/>
      <c r="B52" s="137" t="s">
        <v>81</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44"/>
      <c r="AJ52" s="44"/>
      <c r="AK52" s="44"/>
      <c r="AL52" s="45"/>
    </row>
    <row r="53" spans="1:38" s="3" customFormat="1" ht="18" customHeight="1">
      <c r="A53" s="2">
        <v>15</v>
      </c>
      <c r="B53" s="141" t="s">
        <v>72</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2"/>
      <c r="AJ53" s="142"/>
      <c r="AK53" s="142"/>
    </row>
    <row r="54" spans="1:38" s="22" customFormat="1" ht="16.5" customHeight="1">
      <c r="A54" s="33"/>
      <c r="M54" s="5"/>
      <c r="N54" s="6"/>
      <c r="O54" s="111">
        <v>11</v>
      </c>
      <c r="P54" s="111"/>
      <c r="Q54" s="143" t="s">
        <v>51</v>
      </c>
      <c r="R54" s="143"/>
      <c r="S54" s="6"/>
      <c r="T54" s="7"/>
      <c r="U54" s="106" t="s">
        <v>9</v>
      </c>
      <c r="V54" s="106"/>
      <c r="W54" s="106"/>
      <c r="X54" s="115">
        <v>1109.46</v>
      </c>
      <c r="Y54" s="115"/>
      <c r="Z54" s="115"/>
      <c r="AA54" s="115"/>
      <c r="AB54" s="6"/>
      <c r="AC54" s="28" t="s">
        <v>52</v>
      </c>
      <c r="AD54" s="6"/>
      <c r="AE54" s="6"/>
      <c r="AF54" s="6"/>
      <c r="AG54" s="108" t="s">
        <v>11</v>
      </c>
      <c r="AH54" s="108"/>
      <c r="AI54" s="111">
        <f>ROUND(O54*X54,0)</f>
        <v>12204</v>
      </c>
      <c r="AJ54" s="111"/>
      <c r="AK54" s="111"/>
      <c r="AL54" s="11" t="s">
        <v>12</v>
      </c>
    </row>
    <row r="55" spans="1:38" s="19" customFormat="1" ht="15">
      <c r="A55" s="4"/>
      <c r="B55" s="137" t="s">
        <v>81</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44"/>
      <c r="AJ55" s="44"/>
      <c r="AK55" s="44"/>
      <c r="AL55" s="45"/>
    </row>
    <row r="56" spans="1:38" s="3" customFormat="1" ht="18" customHeight="1">
      <c r="A56" s="2">
        <v>16</v>
      </c>
      <c r="B56" s="141" t="s">
        <v>73</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2"/>
      <c r="AJ56" s="142"/>
      <c r="AK56" s="142"/>
    </row>
    <row r="57" spans="1:38" s="22" customFormat="1" ht="27" customHeight="1">
      <c r="A57" s="33"/>
      <c r="M57" s="5"/>
      <c r="N57" s="6"/>
      <c r="O57" s="111">
        <v>5</v>
      </c>
      <c r="P57" s="111"/>
      <c r="Q57" s="143" t="s">
        <v>51</v>
      </c>
      <c r="R57" s="143"/>
      <c r="S57" s="6"/>
      <c r="T57" s="7"/>
      <c r="U57" s="106" t="s">
        <v>9</v>
      </c>
      <c r="V57" s="106"/>
      <c r="W57" s="106"/>
      <c r="X57" s="115">
        <v>1384.24</v>
      </c>
      <c r="Y57" s="115"/>
      <c r="Z57" s="115"/>
      <c r="AA57" s="115"/>
      <c r="AB57" s="6"/>
      <c r="AC57" s="28" t="s">
        <v>52</v>
      </c>
      <c r="AD57" s="6"/>
      <c r="AE57" s="6"/>
      <c r="AF57" s="6"/>
      <c r="AG57" s="108" t="s">
        <v>11</v>
      </c>
      <c r="AH57" s="108"/>
      <c r="AI57" s="111">
        <f>ROUND(O57*X57,0)</f>
        <v>6921</v>
      </c>
      <c r="AJ57" s="111"/>
      <c r="AK57" s="111"/>
      <c r="AL57" s="11" t="s">
        <v>12</v>
      </c>
    </row>
    <row r="58" spans="1:38" s="19" customFormat="1" ht="15">
      <c r="A58" s="4"/>
      <c r="B58" s="137" t="s">
        <v>81</v>
      </c>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44"/>
      <c r="AJ58" s="44"/>
      <c r="AK58" s="44"/>
      <c r="AL58" s="45"/>
    </row>
    <row r="59" spans="1:38" s="3" customFormat="1" ht="18" customHeight="1">
      <c r="A59" s="2">
        <v>17</v>
      </c>
      <c r="B59" s="141" t="s">
        <v>74</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2"/>
      <c r="AJ59" s="142"/>
      <c r="AK59" s="142"/>
    </row>
    <row r="60" spans="1:38" s="22" customFormat="1" ht="16.5" customHeight="1">
      <c r="A60" s="33"/>
      <c r="M60" s="5"/>
      <c r="N60" s="6"/>
      <c r="O60" s="111">
        <v>5</v>
      </c>
      <c r="P60" s="111"/>
      <c r="Q60" s="143" t="s">
        <v>51</v>
      </c>
      <c r="R60" s="143"/>
      <c r="S60" s="6"/>
      <c r="T60" s="7"/>
      <c r="U60" s="106" t="s">
        <v>9</v>
      </c>
      <c r="V60" s="106"/>
      <c r="W60" s="106"/>
      <c r="X60" s="115">
        <v>877.8</v>
      </c>
      <c r="Y60" s="115"/>
      <c r="Z60" s="115"/>
      <c r="AA60" s="115"/>
      <c r="AB60" s="6"/>
      <c r="AC60" s="28" t="s">
        <v>52</v>
      </c>
      <c r="AD60" s="6"/>
      <c r="AE60" s="6"/>
      <c r="AF60" s="6"/>
      <c r="AG60" s="108" t="s">
        <v>11</v>
      </c>
      <c r="AH60" s="108"/>
      <c r="AI60" s="111">
        <f>ROUND(O60*X60,0)</f>
        <v>4389</v>
      </c>
      <c r="AJ60" s="111"/>
      <c r="AK60" s="111"/>
      <c r="AL60" s="11" t="s">
        <v>12</v>
      </c>
    </row>
    <row r="61" spans="1:38" s="19" customFormat="1" ht="15">
      <c r="A61" s="4"/>
      <c r="B61" s="137" t="s">
        <v>81</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44"/>
      <c r="AJ61" s="44"/>
      <c r="AK61" s="44"/>
      <c r="AL61" s="45"/>
    </row>
    <row r="62" spans="1:38" s="3" customFormat="1" ht="66.75" customHeight="1">
      <c r="A62" s="2">
        <v>18</v>
      </c>
      <c r="B62" s="144" t="s">
        <v>75</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2"/>
      <c r="AJ62" s="142"/>
      <c r="AK62" s="142"/>
    </row>
    <row r="63" spans="1:38" s="22" customFormat="1" ht="18.75" customHeight="1">
      <c r="A63" s="33"/>
      <c r="M63" s="5"/>
      <c r="N63" s="6"/>
      <c r="O63" s="107">
        <v>50</v>
      </c>
      <c r="P63" s="107"/>
      <c r="Q63" s="143" t="s">
        <v>33</v>
      </c>
      <c r="R63" s="143"/>
      <c r="S63" s="6"/>
      <c r="T63" s="7"/>
      <c r="U63" s="106" t="s">
        <v>9</v>
      </c>
      <c r="V63" s="106"/>
      <c r="W63" s="106"/>
      <c r="X63" s="115">
        <v>146.57</v>
      </c>
      <c r="Y63" s="115"/>
      <c r="Z63" s="115"/>
      <c r="AA63" s="115"/>
      <c r="AB63" s="6"/>
      <c r="AC63" s="28" t="s">
        <v>62</v>
      </c>
      <c r="AD63" s="6"/>
      <c r="AE63" s="6"/>
      <c r="AF63" s="6"/>
      <c r="AG63" s="108" t="s">
        <v>11</v>
      </c>
      <c r="AH63" s="108"/>
      <c r="AI63" s="111">
        <f>ROUND(O63*X63,0)</f>
        <v>7329</v>
      </c>
      <c r="AJ63" s="111"/>
      <c r="AK63" s="111"/>
      <c r="AL63" s="11" t="s">
        <v>12</v>
      </c>
    </row>
    <row r="64" spans="1:38" s="19" customFormat="1" ht="15">
      <c r="A64" s="4"/>
      <c r="B64" s="137" t="s">
        <v>81</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44"/>
      <c r="AJ64" s="44"/>
      <c r="AK64" s="44"/>
      <c r="AL64" s="45"/>
    </row>
    <row r="65" spans="1:38" s="3" customFormat="1" ht="50.25" customHeight="1">
      <c r="A65" s="2">
        <v>19</v>
      </c>
      <c r="B65" s="144" t="s">
        <v>76</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2"/>
      <c r="AJ65" s="142"/>
      <c r="AK65" s="142"/>
    </row>
    <row r="66" spans="1:38" s="22" customFormat="1" ht="20.25" customHeight="1">
      <c r="A66" s="33"/>
      <c r="M66" s="5"/>
      <c r="N66" s="6"/>
      <c r="O66" s="107">
        <v>50</v>
      </c>
      <c r="P66" s="107"/>
      <c r="Q66" s="143" t="s">
        <v>33</v>
      </c>
      <c r="R66" s="143"/>
      <c r="S66" s="6"/>
      <c r="T66" s="7"/>
      <c r="U66" s="106" t="s">
        <v>9</v>
      </c>
      <c r="V66" s="106"/>
      <c r="W66" s="106"/>
      <c r="X66" s="115">
        <v>188.44</v>
      </c>
      <c r="Y66" s="115"/>
      <c r="Z66" s="115"/>
      <c r="AA66" s="115"/>
      <c r="AB66" s="6"/>
      <c r="AC66" s="28" t="s">
        <v>62</v>
      </c>
      <c r="AD66" s="6"/>
      <c r="AE66" s="6"/>
      <c r="AF66" s="6"/>
      <c r="AG66" s="108" t="s">
        <v>11</v>
      </c>
      <c r="AH66" s="108"/>
      <c r="AI66" s="111">
        <f>ROUND(O66*X66,0)</f>
        <v>9422</v>
      </c>
      <c r="AJ66" s="111"/>
      <c r="AK66" s="111"/>
      <c r="AL66" s="11" t="s">
        <v>12</v>
      </c>
    </row>
    <row r="67" spans="1:38" s="19" customFormat="1" ht="15">
      <c r="A67" s="4"/>
      <c r="B67" s="137" t="s">
        <v>81</v>
      </c>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44"/>
      <c r="AJ67" s="44"/>
      <c r="AK67" s="44"/>
      <c r="AL67" s="45"/>
    </row>
    <row r="68" spans="1:38" s="3" customFormat="1" ht="18" customHeight="1">
      <c r="A68" s="2">
        <v>20</v>
      </c>
      <c r="B68" s="141" t="s">
        <v>77</v>
      </c>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2"/>
      <c r="AJ68" s="142"/>
      <c r="AK68" s="142"/>
    </row>
    <row r="69" spans="1:38" s="48" customFormat="1" ht="20.25" customHeight="1">
      <c r="A69" s="46" t="s">
        <v>68</v>
      </c>
      <c r="B69" s="150" t="s">
        <v>69</v>
      </c>
      <c r="C69" s="150"/>
      <c r="D69" s="150"/>
      <c r="E69" s="150"/>
      <c r="F69" s="150"/>
      <c r="G69" s="150"/>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51"/>
      <c r="AJ69" s="151"/>
      <c r="AK69" s="151"/>
    </row>
    <row r="70" spans="1:38" s="22" customFormat="1" ht="15.75" customHeight="1">
      <c r="A70" s="33"/>
      <c r="M70" s="5"/>
      <c r="N70" s="6"/>
      <c r="O70" s="111">
        <v>8</v>
      </c>
      <c r="P70" s="111"/>
      <c r="Q70" s="143" t="s">
        <v>51</v>
      </c>
      <c r="R70" s="143"/>
      <c r="S70" s="6"/>
      <c r="T70" s="7"/>
      <c r="U70" s="106" t="s">
        <v>9</v>
      </c>
      <c r="V70" s="106"/>
      <c r="W70" s="106"/>
      <c r="X70" s="115">
        <v>200.42</v>
      </c>
      <c r="Y70" s="115"/>
      <c r="Z70" s="115"/>
      <c r="AA70" s="115"/>
      <c r="AB70" s="6"/>
      <c r="AC70" s="28" t="s">
        <v>52</v>
      </c>
      <c r="AD70" s="6"/>
      <c r="AE70" s="6"/>
      <c r="AF70" s="6"/>
      <c r="AG70" s="108" t="s">
        <v>11</v>
      </c>
      <c r="AH70" s="108"/>
      <c r="AI70" s="111">
        <f>ROUND(O70*X70,0)</f>
        <v>1603</v>
      </c>
      <c r="AJ70" s="111"/>
      <c r="AK70" s="111"/>
      <c r="AL70" s="11" t="s">
        <v>12</v>
      </c>
    </row>
    <row r="71" spans="1:38" s="19" customFormat="1" ht="15">
      <c r="A71" s="4"/>
      <c r="B71" s="137" t="s">
        <v>81</v>
      </c>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49"/>
      <c r="AJ72" s="149"/>
      <c r="AK72" s="149"/>
    </row>
    <row r="73" spans="1:38" s="22" customFormat="1" ht="16.5" customHeight="1">
      <c r="A73" s="33"/>
      <c r="M73" s="5"/>
      <c r="N73" s="6"/>
      <c r="O73" s="111">
        <v>8</v>
      </c>
      <c r="P73" s="111"/>
      <c r="Q73" s="143" t="s">
        <v>51</v>
      </c>
      <c r="R73" s="143"/>
      <c r="S73" s="6"/>
      <c r="T73" s="7"/>
      <c r="U73" s="106" t="s">
        <v>9</v>
      </c>
      <c r="V73" s="106"/>
      <c r="W73" s="106"/>
      <c r="X73" s="115">
        <v>271.92</v>
      </c>
      <c r="Y73" s="115"/>
      <c r="Z73" s="115"/>
      <c r="AA73" s="115"/>
      <c r="AB73" s="6"/>
      <c r="AC73" s="28" t="s">
        <v>52</v>
      </c>
      <c r="AD73" s="6"/>
      <c r="AE73" s="6"/>
      <c r="AF73" s="6"/>
      <c r="AG73" s="108" t="s">
        <v>11</v>
      </c>
      <c r="AH73" s="108"/>
      <c r="AI73" s="111">
        <f>ROUND(O73*X73,0)</f>
        <v>2175</v>
      </c>
      <c r="AJ73" s="111"/>
      <c r="AK73" s="111"/>
      <c r="AL73" s="11" t="s">
        <v>12</v>
      </c>
    </row>
    <row r="74" spans="1:38" s="19" customFormat="1" ht="15">
      <c r="A74" s="4"/>
      <c r="B74" s="137" t="s">
        <v>81</v>
      </c>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44"/>
      <c r="AJ74" s="44"/>
      <c r="AK74" s="44"/>
      <c r="AL74" s="45"/>
    </row>
    <row r="75" spans="1:38" s="3" customFormat="1" ht="48" customHeight="1">
      <c r="A75" s="2">
        <v>22</v>
      </c>
      <c r="B75" s="141" t="s">
        <v>78</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2"/>
      <c r="AJ75" s="142"/>
      <c r="AK75" s="142"/>
    </row>
    <row r="76" spans="1:38" s="22" customFormat="1" ht="17.25" customHeight="1">
      <c r="A76" s="33"/>
      <c r="M76" s="5"/>
      <c r="N76" s="6"/>
      <c r="O76" s="111">
        <v>3</v>
      </c>
      <c r="P76" s="111"/>
      <c r="Q76" s="143" t="s">
        <v>51</v>
      </c>
      <c r="R76" s="143"/>
      <c r="S76" s="6"/>
      <c r="T76" s="7"/>
      <c r="U76" s="106" t="s">
        <v>9</v>
      </c>
      <c r="V76" s="106"/>
      <c r="W76" s="106"/>
      <c r="X76" s="115">
        <v>21989.61</v>
      </c>
      <c r="Y76" s="115"/>
      <c r="Z76" s="115"/>
      <c r="AA76" s="115"/>
      <c r="AB76" s="6"/>
      <c r="AC76" s="28" t="s">
        <v>52</v>
      </c>
      <c r="AD76" s="6"/>
      <c r="AE76" s="6"/>
      <c r="AF76" s="6"/>
      <c r="AG76" s="108" t="s">
        <v>11</v>
      </c>
      <c r="AH76" s="108"/>
      <c r="AI76" s="111">
        <f>ROUND(O76*X76,0)</f>
        <v>65969</v>
      </c>
      <c r="AJ76" s="111"/>
      <c r="AK76" s="111"/>
      <c r="AL76" s="11" t="s">
        <v>12</v>
      </c>
    </row>
    <row r="77" spans="1:38" s="19" customFormat="1" ht="15">
      <c r="A77" s="4"/>
      <c r="B77" s="137" t="s">
        <v>81</v>
      </c>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44"/>
      <c r="AJ77" s="44"/>
      <c r="AK77" s="44"/>
      <c r="AL77" s="45"/>
    </row>
    <row r="78" spans="1:38" s="3" customFormat="1" ht="50.25" customHeight="1">
      <c r="A78" s="2">
        <v>23</v>
      </c>
      <c r="B78" s="144" t="s">
        <v>79</v>
      </c>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2"/>
      <c r="AJ78" s="142"/>
      <c r="AK78" s="142"/>
    </row>
    <row r="79" spans="1:38" s="22" customFormat="1" ht="18" customHeight="1">
      <c r="A79" s="33"/>
      <c r="M79" s="5"/>
      <c r="N79" s="6"/>
      <c r="O79" s="111">
        <v>1</v>
      </c>
      <c r="P79" s="111"/>
      <c r="Q79" s="143" t="s">
        <v>56</v>
      </c>
      <c r="R79" s="143"/>
      <c r="S79" s="6"/>
      <c r="T79" s="7"/>
      <c r="U79" s="106" t="s">
        <v>9</v>
      </c>
      <c r="V79" s="106"/>
      <c r="W79" s="106"/>
      <c r="X79" s="115">
        <v>5494.59</v>
      </c>
      <c r="Y79" s="115"/>
      <c r="Z79" s="115"/>
      <c r="AA79" s="115"/>
      <c r="AB79" s="6"/>
      <c r="AC79" s="28" t="s">
        <v>52</v>
      </c>
      <c r="AD79" s="6"/>
      <c r="AE79" s="6"/>
      <c r="AF79" s="6"/>
      <c r="AG79" s="108" t="s">
        <v>11</v>
      </c>
      <c r="AH79" s="108"/>
      <c r="AI79" s="111">
        <f>ROUND(O79*X79,0)</f>
        <v>5495</v>
      </c>
      <c r="AJ79" s="111"/>
      <c r="AK79" s="111"/>
      <c r="AL79" s="11" t="s">
        <v>12</v>
      </c>
    </row>
    <row r="80" spans="1:38" s="19" customFormat="1" ht="15">
      <c r="A80" s="4"/>
      <c r="B80" s="137" t="s">
        <v>81</v>
      </c>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80"/>
      <c r="AJ80" s="80"/>
      <c r="AK80" s="80"/>
      <c r="AL80" s="81"/>
    </row>
    <row r="81" spans="1:38" s="54" customFormat="1" ht="15" customHeight="1">
      <c r="A81" s="52"/>
      <c r="B81" s="53"/>
      <c r="AA81" s="147" t="s">
        <v>13</v>
      </c>
      <c r="AB81" s="147"/>
      <c r="AC81" s="147"/>
      <c r="AD81" s="147"/>
      <c r="AE81" s="147"/>
      <c r="AF81" s="77" t="s">
        <v>11</v>
      </c>
      <c r="AG81" s="77"/>
      <c r="AH81" s="78"/>
      <c r="AI81" s="148">
        <f>SUM(AI7:AI79)</f>
        <v>263180</v>
      </c>
      <c r="AJ81" s="148"/>
      <c r="AK81" s="148"/>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2016-03-12T07:14:23Z</dcterms:modified>
</cp:coreProperties>
</file>