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5600" windowHeight="7635"/>
  </bookViews>
  <sheets>
    <sheet name="Sheet1" sheetId="1" r:id="rId1"/>
    <sheet name="Sheet2" sheetId="2" r:id="rId2"/>
    <sheet name="Sheet3" sheetId="3" r:id="rId3"/>
  </sheets>
  <definedNames>
    <definedName name="_xlnm.Print_Area" localSheetId="0">Sheet1!$A$1:$T$96</definedName>
    <definedName name="_xlnm.Print_Area" localSheetId="1">Sheet2!$A$1:$J$29</definedName>
    <definedName name="_xlnm.Print_Area" localSheetId="2">Sheet3!$A$1:$E$34</definedName>
    <definedName name="_xlnm.Print_Titles" localSheetId="0">Sheet1!$4:$4</definedName>
  </definedNames>
  <calcPr calcId="144525"/>
</workbook>
</file>

<file path=xl/calcChain.xml><?xml version="1.0" encoding="utf-8"?>
<calcChain xmlns="http://schemas.openxmlformats.org/spreadsheetml/2006/main">
  <c r="S80" i="1" l="1"/>
  <c r="S78" i="1" l="1"/>
  <c r="S75" i="1" l="1"/>
  <c r="S63" i="1"/>
  <c r="S61" i="1"/>
  <c r="S59" i="1"/>
  <c r="S55" i="1"/>
  <c r="S51" i="1"/>
  <c r="S49" i="1"/>
  <c r="S47" i="1"/>
  <c r="S45" i="1"/>
  <c r="S43" i="1"/>
  <c r="S41" i="1"/>
  <c r="O39" i="1" l="1"/>
  <c r="S37" i="1"/>
  <c r="S33" i="1"/>
  <c r="S29" i="1"/>
  <c r="S31" i="1"/>
  <c r="S27" i="1"/>
  <c r="S25" i="1"/>
  <c r="S23" i="1"/>
  <c r="S21" i="1"/>
  <c r="S19" i="1"/>
  <c r="S17" i="1"/>
  <c r="S13" i="1"/>
  <c r="S11" i="1"/>
  <c r="S73" i="1" l="1"/>
  <c r="S57" i="1" l="1"/>
  <c r="S7" i="1" l="1"/>
  <c r="S69" i="1" l="1"/>
  <c r="S67" i="1"/>
  <c r="S53" i="1" l="1"/>
  <c r="S71" i="1" l="1"/>
  <c r="S9" i="1"/>
  <c r="E11" i="2" l="1"/>
  <c r="G11" i="2"/>
  <c r="H11" i="2"/>
  <c r="I11" i="2"/>
  <c r="J11" i="2"/>
  <c r="E14" i="3"/>
  <c r="C7" i="2" l="1"/>
  <c r="S65" i="1" l="1"/>
  <c r="A3" i="3" l="1"/>
  <c r="C6" i="2" l="1"/>
  <c r="D6" i="2" s="1"/>
  <c r="C8" i="2" l="1"/>
  <c r="C5" i="2" l="1"/>
  <c r="C4" i="2"/>
  <c r="E6" i="3" l="1"/>
  <c r="D5" i="2" l="1"/>
  <c r="D11" i="2" s="1"/>
  <c r="F20" i="2" l="1"/>
  <c r="I20" i="2" s="1"/>
  <c r="F21" i="2"/>
  <c r="I21" i="2" s="1"/>
  <c r="I18" i="2" l="1"/>
  <c r="F16" i="2"/>
</calcChain>
</file>

<file path=xl/sharedStrings.xml><?xml version="1.0" encoding="utf-8"?>
<sst xmlns="http://schemas.openxmlformats.org/spreadsheetml/2006/main" count="211" uniqueCount="112">
  <si>
    <t>=</t>
  </si>
  <si>
    <t>Rs.</t>
  </si>
  <si>
    <t>S.No</t>
  </si>
  <si>
    <t xml:space="preserve">Name of Items </t>
  </si>
  <si>
    <t xml:space="preserve">Qty </t>
  </si>
  <si>
    <t xml:space="preserve">Rate </t>
  </si>
  <si>
    <t xml:space="preserve">Unit </t>
  </si>
  <si>
    <t xml:space="preserve">Amount </t>
  </si>
  <si>
    <t>Nos</t>
  </si>
  <si>
    <t xml:space="preserve">MATERIAL STATEMENT </t>
  </si>
  <si>
    <t xml:space="preserve">Name of Item </t>
  </si>
  <si>
    <t>Cement</t>
  </si>
  <si>
    <t xml:space="preserve">H-Sand </t>
  </si>
  <si>
    <t>Stone</t>
  </si>
  <si>
    <t xml:space="preserve">Bajri </t>
  </si>
  <si>
    <t>Bricks</t>
  </si>
  <si>
    <t xml:space="preserve">Steel </t>
  </si>
  <si>
    <t>Total</t>
  </si>
  <si>
    <t xml:space="preserve">Qty: </t>
  </si>
  <si>
    <t>***</t>
  </si>
  <si>
    <t xml:space="preserve">ABSTRACT </t>
  </si>
  <si>
    <t>Name of Work</t>
  </si>
  <si>
    <t xml:space="preserve">Stone Metal </t>
  </si>
  <si>
    <t>% Cft</t>
  </si>
  <si>
    <t xml:space="preserve">Sand </t>
  </si>
  <si>
    <t>Cemet</t>
  </si>
  <si>
    <t>P.Bag</t>
  </si>
  <si>
    <t>Bajri</t>
  </si>
  <si>
    <t>Steel</t>
  </si>
  <si>
    <t>P-Tons</t>
  </si>
  <si>
    <t>Total: -</t>
  </si>
  <si>
    <t xml:space="preserve">SUMMARY OF COST </t>
  </si>
  <si>
    <t>"A"</t>
  </si>
  <si>
    <t>COST OF MAIN BUILDING PART "A"</t>
  </si>
  <si>
    <t>RS.</t>
  </si>
  <si>
    <t xml:space="preserve">COST OF CARRIAGE OF MATERIAL </t>
  </si>
  <si>
    <t>"C"</t>
  </si>
  <si>
    <t xml:space="preserve">G-Total : </t>
  </si>
  <si>
    <t>Say:</t>
  </si>
  <si>
    <t>Million</t>
  </si>
  <si>
    <t>%Sft</t>
  </si>
  <si>
    <t>/=</t>
  </si>
  <si>
    <t>%Cft</t>
  </si>
  <si>
    <t>P/L G.I Frame/Chokate Size 7”x2” Or 4 ½ x3” for Door using 20” Gauge including welded hinges i/c cost of  cement sand slurry of 1:6 cost of tolls and plants used  in making and fixing (S.I.No.29 / P-92)</t>
  </si>
  <si>
    <t>P-Rft</t>
  </si>
  <si>
    <t>P-Sft</t>
  </si>
  <si>
    <t>Cement plaster ½” thick  upto  20’height ratio 1:6 (S.I.No.13-b P-51)</t>
  </si>
  <si>
    <t xml:space="preserve">Total </t>
  </si>
  <si>
    <t>Cement Plaster 1:6</t>
  </si>
  <si>
    <t>Cement Plaster 1:4</t>
  </si>
  <si>
    <t>C.C  1:2:4</t>
  </si>
  <si>
    <t>Pacca Brick 1;6</t>
  </si>
  <si>
    <t>R.C.C  1:2:4</t>
  </si>
  <si>
    <t>**</t>
  </si>
  <si>
    <t>"B"</t>
  </si>
  <si>
    <t>COST OF SCHEDULE ITEM PART</t>
  </si>
  <si>
    <t>Rs:</t>
  </si>
  <si>
    <t>TOAL</t>
  </si>
  <si>
    <t>"D"</t>
  </si>
  <si>
    <t>1.250 (m)</t>
  </si>
  <si>
    <t>SUB ENGINEER</t>
  </si>
  <si>
    <t xml:space="preserve">Add:1%  CONTIGENCY </t>
  </si>
  <si>
    <t>C.C topping 3" thick</t>
  </si>
  <si>
    <t>c.c 1:5:10</t>
  </si>
  <si>
    <t xml:space="preserve">BILL OF QUANTITES </t>
  </si>
  <si>
    <t>(A) Deseription and rate of items based on composite schedule of rates.</t>
  </si>
  <si>
    <t>Removing cement plaster from roof or walls.( S.I.No: 53 P-13)</t>
  </si>
  <si>
    <t>Dismentling Pacca Brick Work ( S.I.No: 13 P-10)</t>
  </si>
  <si>
    <t xml:space="preserve">Providing and laying 2" thick topping cement concrete (1:2:4 ) including Surface finishing and dividiing into panels:                                                         (S.I.No –16 / P-42) </t>
  </si>
  <si>
    <t>Colour Washing 2 Coats (S.I.No.25b/ P-53)</t>
  </si>
  <si>
    <t>Pacca brick work in foundation  &amp; plinth in cement S.sand mortor  ratio  1:6 (S.I.NO.4,c / P-20 )</t>
  </si>
  <si>
    <t>Cement plaster3/8” thick  upto  20’height ratio 1:4 (S.I.No.11-c P-51)</t>
  </si>
  <si>
    <t xml:space="preserve">Making Notice board made with cement.(S.I.No –01 / P-94) </t>
  </si>
  <si>
    <t>Amount Total (a)</t>
  </si>
  <si>
    <t xml:space="preserve">________% above/below on the rates of CSR Rs.______________/-  Amount to be added/deducted on </t>
  </si>
  <si>
    <t xml:space="preserve">the basis of permium qouted                                                                                                                                        </t>
  </si>
  <si>
    <t xml:space="preserve">Total (A) = in words &amp; figures ______________________________________________________________                                                                                                              </t>
  </si>
  <si>
    <t>________________________________________________________________________________________</t>
  </si>
  <si>
    <t>CONTRACTOR</t>
  </si>
  <si>
    <t>Dismentling C.C plain 1:2:4 ( S.I.No: 19 c P-10)</t>
  </si>
  <si>
    <t>Rcc work in all labour and material  except the cost of steel r/f and its labour for Bending and binding wire which will be paid separatey.This rate also i/c all kinds of forms moulds lifting shutterinhg curring rendering and finishing the exposed surface(a) R C Work In roof slab beams coloumns rafts lintels and other structure etc complete ratio 1:2:4 (S.I.NO.6-A P- 16 )</t>
  </si>
  <si>
    <t>P-Cft</t>
  </si>
  <si>
    <t>Fabrication of  mild steel  r/f for c.,c i/c cutting  bending  dbinding laying in Position i/c removal of rust from bars (S.I.NO.8-E P-16)</t>
  </si>
  <si>
    <t>P-Cwt</t>
  </si>
  <si>
    <t>Pacca brick work in ground floor in:Cement sand mortar.  1:6 (S.I.No.05, P.No.21).</t>
  </si>
  <si>
    <t xml:space="preserve">Providing and laying 3" thick topping cement concrete (1:2:4 ) including Surface finishing and dividiing into panels:                                                         (S.I.No –16 / P-42) </t>
  </si>
  <si>
    <t>Priming coat of chalk under distempering (S.I.NO: 23 P-53)</t>
  </si>
  <si>
    <t xml:space="preserve">Reparing painting Doors and Windows any type Three Coats (new Surface  (S.I.NO: 5 c  P-69) </t>
  </si>
  <si>
    <t>Removing Mud Plaster over roof (S.I.No: 52 P-13)</t>
  </si>
  <si>
    <t>First class deodar wood  wrought joinery for doors and windows Fixed in position i/c chowkats holds fasts hings iron tower volts chocks cleats Handles  etc complete( Only shutters)                                          (S.I.No.7, b / P-57)</t>
  </si>
  <si>
    <t xml:space="preserve">Apply floating coat of cement of cement concrete 1/32" thick (S.I.NO: </t>
  </si>
  <si>
    <t>B</t>
  </si>
  <si>
    <t>Supplying fixing Girders (material Sch: item No: 140)</t>
  </si>
  <si>
    <t>Supplying fixing Tears (material Sch: item No: 144)</t>
  </si>
  <si>
    <t>Errection rolled steel beams or old rail in roofs etc. errection and fixing in poisition (S.I.No: 6 P-91)</t>
  </si>
  <si>
    <t>First class tile roofing consisting of 4" earth and 1" mud plaster with Gobri leeping over 1/2" thick cement plaster 1:6 with34 Lbs. Of hot bitumen coating sand blinded provided over 2 layers  of tiles 12" x 6" x 1 1/4" laid in 1:6 cement mortar with 1/2" thick sand wiched layer of 1:6 cement mortar including 1:2 cement pointing underside of tiles complete including curing etc. (S.I.No: 01 P-32)</t>
  </si>
  <si>
    <t>R.C.C Spout fixing in poisition (S.I.NO: 14 P-17)</t>
  </si>
  <si>
    <t>Each</t>
  </si>
  <si>
    <t xml:space="preserve">Mud plaster over roof (S.I.NO:    P   ) </t>
  </si>
  <si>
    <t>White washing 3 coats (S.I.No:26 P-53)</t>
  </si>
  <si>
    <t>Preparing painting Guard bars i/c railing standerd brass open work new surface three coats (S.I.NO: 5 D P-69)</t>
  </si>
  <si>
    <t xml:space="preserve"> NAME OF WORK : REHABILITATION WORK OF GOVERNMENT BOYS ELEMENTRY SCHOL KAZIMABAD TALUKA GAMBAT DISTRICT KHAIRPUR </t>
  </si>
  <si>
    <t>Dismentling rolled steel beam  ( S.I.No: 42 P-13 )</t>
  </si>
  <si>
    <t xml:space="preserve"> Cement pointing   struck joints on walls. (a) Ratio 1:2 (S.I.No: 29,P- No:53).</t>
  </si>
  <si>
    <t>pacca brick work other than building including striking of joints upto 20 feet height in:(e) Cement sand mortar.1:6                                                                (S.I.N o.07, P.No.22).</t>
  </si>
  <si>
    <t xml:space="preserve">laying floors of approved coloured glazed tiles 1/4" thick laid in white cement and pigment on a bed of 3/4" thick cement mortar 1:2.(S.I.No –02 / P-42) </t>
  </si>
  <si>
    <t xml:space="preserve">Providing and  laying HALA or pattern tiles glazed 6" x 6" x 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                                (S.I.No –61 / P-47) </t>
  </si>
  <si>
    <t>Supplying &amp; fixing in position iron/steel grill of 3/4" x 1/4" size flat iron of approved design including painting 3 coats etc. complete (weight not to be less than 3.7 Lbs./Sq . Foot of finished grill).(S.I.No.21 / P-92)</t>
  </si>
  <si>
    <t>Distembering 2 coats (S.I.No.24/ P-53)</t>
  </si>
  <si>
    <t xml:space="preserve">old Surface </t>
  </si>
  <si>
    <t>Preparing new surface and painting guard bars iron bars  etc (S.I.N: 5 P-68)</t>
  </si>
  <si>
    <t>Dismentling Second class tiles roof  ( S.I.No:15 P- 25 )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</si>
</sst>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_);\(0\)"/>
    <numFmt numFmtId="166" formatCode="0;[Red]0"/>
    <numFmt numFmtId="167" formatCode="0.0"/>
  </numFmts>
  <fonts count="10" x14ac:knownFonts="1">
    <font>
      <sz val="11"/>
      <color theme="1"/>
      <name val="Calibri"/>
      <family val="2"/>
      <scheme val="minor"/>
    </font>
    <font>
      <b/>
      <sz val="11"/>
      <color theme="1"/>
      <name val="Calibri"/>
      <family val="2"/>
      <scheme val="minor"/>
    </font>
    <font>
      <b/>
      <u/>
      <sz val="15"/>
      <color theme="1"/>
      <name val="Calibri"/>
      <family val="2"/>
      <scheme val="minor"/>
    </font>
    <font>
      <b/>
      <u val="double"/>
      <sz val="15"/>
      <color theme="1"/>
      <name val="Calibri"/>
      <family val="2"/>
      <scheme val="minor"/>
    </font>
    <font>
      <b/>
      <sz val="12"/>
      <color theme="1"/>
      <name val="Calibri"/>
      <family val="2"/>
      <scheme val="minor"/>
    </font>
    <font>
      <sz val="12"/>
      <color theme="1"/>
      <name val="Calibri"/>
      <family val="2"/>
      <scheme val="minor"/>
    </font>
    <font>
      <b/>
      <u val="double"/>
      <sz val="15"/>
      <color theme="1"/>
      <name val="Arial"/>
      <family val="2"/>
    </font>
    <font>
      <b/>
      <sz val="12"/>
      <color theme="1"/>
      <name val="Arial"/>
      <family val="2"/>
    </font>
    <font>
      <sz val="9"/>
      <color theme="1"/>
      <name val="Calibri"/>
      <family val="2"/>
      <scheme val="minor"/>
    </font>
    <font>
      <b/>
      <u val="double"/>
      <sz val="12"/>
      <color theme="1"/>
      <name val="Arial"/>
      <family val="2"/>
    </font>
  </fonts>
  <fills count="2">
    <fill>
      <patternFill patternType="none"/>
    </fill>
    <fill>
      <patternFill patternType="gray125"/>
    </fill>
  </fills>
  <borders count="12">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9">
    <xf numFmtId="0" fontId="0" fillId="0" borderId="0" xfId="0"/>
    <xf numFmtId="0" fontId="0" fillId="0" borderId="0" xfId="0" applyAlignment="1">
      <alignment horizontal="center" vertical="center"/>
    </xf>
    <xf numFmtId="2" fontId="0" fillId="0" borderId="0" xfId="0" applyNumberFormat="1" applyAlignment="1">
      <alignment horizontal="center" vertical="center"/>
    </xf>
    <xf numFmtId="0" fontId="0" fillId="0" borderId="0" xfId="0" applyAlignment="1">
      <alignment horizontal="lef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1" fontId="5" fillId="0" borderId="0" xfId="0" applyNumberFormat="1" applyFont="1" applyAlignment="1">
      <alignment horizontal="center" vertical="center"/>
    </xf>
    <xf numFmtId="1" fontId="4" fillId="0" borderId="3" xfId="0" applyNumberFormat="1" applyFont="1" applyBorder="1" applyAlignment="1">
      <alignment horizontal="center" vertical="center"/>
    </xf>
    <xf numFmtId="1" fontId="0" fillId="0" borderId="0" xfId="0" applyNumberFormat="1" applyAlignment="1">
      <alignment horizontal="center" vertical="center"/>
    </xf>
    <xf numFmtId="1" fontId="0" fillId="0" borderId="0" xfId="0" applyNumberFormat="1" applyAlignment="1">
      <alignment horizontal="center"/>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164" fontId="0" fillId="0" borderId="0" xfId="0" applyNumberFormat="1" applyAlignment="1">
      <alignment horizontal="center" vertical="center"/>
    </xf>
    <xf numFmtId="0" fontId="2" fillId="0" borderId="0" xfId="0" applyFont="1" applyAlignment="1">
      <alignment vertical="center"/>
    </xf>
    <xf numFmtId="0" fontId="5" fillId="0" borderId="0" xfId="0" applyFont="1"/>
    <xf numFmtId="0" fontId="5" fillId="0" borderId="0" xfId="0" applyFont="1" applyAlignment="1">
      <alignment horizontal="center"/>
    </xf>
    <xf numFmtId="165" fontId="1" fillId="0" borderId="0" xfId="0" applyNumberFormat="1" applyFont="1" applyAlignment="1">
      <alignment horizontal="left"/>
    </xf>
    <xf numFmtId="1" fontId="7" fillId="0" borderId="0" xfId="0" applyNumberFormat="1" applyFont="1" applyAlignment="1">
      <alignment horizontal="left" vertical="center"/>
    </xf>
    <xf numFmtId="0" fontId="7" fillId="0" borderId="0" xfId="0" applyFont="1" applyAlignment="1">
      <alignment horizontal="left" vertical="center"/>
    </xf>
    <xf numFmtId="0" fontId="0" fillId="0" borderId="0" xfId="0" applyAlignment="1">
      <alignment horizontal="center"/>
    </xf>
    <xf numFmtId="0" fontId="0" fillId="0" borderId="0" xfId="0"/>
    <xf numFmtId="164" fontId="7" fillId="0" borderId="0" xfId="0" applyNumberFormat="1"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0" fillId="0" borderId="0" xfId="0" applyFont="1"/>
    <xf numFmtId="0" fontId="0" fillId="0" borderId="0" xfId="0" applyAlignment="1"/>
    <xf numFmtId="0" fontId="0" fillId="0" borderId="0" xfId="0"/>
    <xf numFmtId="0" fontId="4" fillId="0" borderId="6" xfId="0" applyFont="1" applyBorder="1" applyAlignment="1">
      <alignment horizontal="center" vertical="center"/>
    </xf>
    <xf numFmtId="0" fontId="0" fillId="0" borderId="0" xfId="0" applyAlignment="1">
      <alignment horizontal="left" vertical="center"/>
    </xf>
    <xf numFmtId="0" fontId="0" fillId="0" borderId="0" xfId="0" applyFont="1" applyAlignment="1">
      <alignment vertical="top"/>
    </xf>
    <xf numFmtId="0" fontId="0" fillId="0" borderId="0" xfId="0" applyAlignment="1">
      <alignment vertical="top"/>
    </xf>
    <xf numFmtId="0" fontId="1" fillId="0" borderId="3" xfId="0" applyFont="1" applyBorder="1" applyAlignment="1">
      <alignment horizontal="center" vertical="center"/>
    </xf>
    <xf numFmtId="0" fontId="8" fillId="0" borderId="0" xfId="0" applyFont="1" applyAlignment="1">
      <alignment vertical="top"/>
    </xf>
    <xf numFmtId="2" fontId="0" fillId="0" borderId="0" xfId="0" applyNumberFormat="1" applyAlignment="1">
      <alignment horizontal="center" vertical="top"/>
    </xf>
    <xf numFmtId="0" fontId="1" fillId="0" borderId="3" xfId="0" applyFont="1" applyBorder="1" applyAlignment="1">
      <alignment horizontal="center" vertical="top"/>
    </xf>
    <xf numFmtId="0" fontId="0" fillId="0" borderId="0" xfId="0" applyFont="1" applyAlignment="1">
      <alignment horizontal="center" vertical="top"/>
    </xf>
    <xf numFmtId="1" fontId="0" fillId="0" borderId="0" xfId="0" applyNumberFormat="1" applyAlignment="1">
      <alignment horizontal="center" vertical="top"/>
    </xf>
    <xf numFmtId="0" fontId="0" fillId="0" borderId="0" xfId="0"/>
    <xf numFmtId="2" fontId="4" fillId="0" borderId="3" xfId="0" applyNumberFormat="1" applyFont="1" applyBorder="1" applyAlignment="1">
      <alignment horizontal="center" vertical="center"/>
    </xf>
    <xf numFmtId="0" fontId="0" fillId="0" borderId="0" xfId="0" applyAlignment="1">
      <alignment horizontal="center" vertical="top"/>
    </xf>
    <xf numFmtId="0" fontId="0" fillId="0" borderId="0" xfId="0"/>
    <xf numFmtId="0" fontId="0" fillId="0" borderId="0" xfId="0"/>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xf numFmtId="0" fontId="4" fillId="0" borderId="0" xfId="0" applyFont="1" applyAlignment="1">
      <alignment horizontal="center"/>
    </xf>
    <xf numFmtId="1" fontId="7" fillId="0" borderId="0" xfId="0" applyNumberFormat="1" applyFont="1" applyBorder="1" applyAlignment="1">
      <alignment horizontal="left" vertical="center"/>
    </xf>
    <xf numFmtId="0" fontId="1" fillId="0" borderId="0" xfId="0" applyFont="1"/>
    <xf numFmtId="0" fontId="0" fillId="0" borderId="0" xfId="0"/>
    <xf numFmtId="0" fontId="0" fillId="0" borderId="0" xfId="0" applyAlignment="1">
      <alignment horizontal="left" vertical="top"/>
    </xf>
    <xf numFmtId="0" fontId="0" fillId="0" borderId="0" xfId="0"/>
    <xf numFmtId="165" fontId="1" fillId="0" borderId="0" xfId="0" applyNumberFormat="1" applyFont="1" applyAlignment="1">
      <alignment horizontal="left" vertical="top"/>
    </xf>
    <xf numFmtId="2" fontId="0" fillId="0" borderId="0" xfId="0" applyNumberFormat="1" applyFont="1" applyAlignment="1">
      <alignment horizontal="center" vertical="top"/>
    </xf>
    <xf numFmtId="166" fontId="0" fillId="0" borderId="0" xfId="0" applyNumberFormat="1" applyFont="1" applyAlignment="1">
      <alignment horizontal="left" vertical="top"/>
    </xf>
    <xf numFmtId="1" fontId="0" fillId="0" borderId="0" xfId="0" applyNumberFormat="1" applyFont="1" applyAlignment="1">
      <alignment horizontal="center" vertical="top"/>
    </xf>
    <xf numFmtId="0" fontId="0" fillId="0" borderId="0" xfId="0" applyAlignment="1">
      <alignment horizontal="left" vertical="top"/>
    </xf>
    <xf numFmtId="165" fontId="1" fillId="0" borderId="11" xfId="0" applyNumberFormat="1" applyFont="1" applyBorder="1" applyAlignment="1">
      <alignment horizontal="left" vertical="top"/>
    </xf>
    <xf numFmtId="166" fontId="1" fillId="0" borderId="0" xfId="0" applyNumberFormat="1" applyFont="1" applyAlignment="1">
      <alignment horizontal="left" vertical="top"/>
    </xf>
    <xf numFmtId="0" fontId="0" fillId="0" borderId="0" xfId="0" applyAlignment="1">
      <alignment horizontal="left" vertical="top"/>
    </xf>
    <xf numFmtId="0" fontId="0" fillId="0" borderId="0" xfId="0"/>
    <xf numFmtId="0" fontId="0" fillId="0" borderId="0" xfId="0" applyAlignment="1">
      <alignment horizontal="left"/>
    </xf>
    <xf numFmtId="0" fontId="0" fillId="0" borderId="0" xfId="0" applyAlignment="1">
      <alignment horizontal="center"/>
    </xf>
    <xf numFmtId="0" fontId="0" fillId="0" borderId="0" xfId="0"/>
    <xf numFmtId="0" fontId="0" fillId="0" borderId="0" xfId="0"/>
    <xf numFmtId="167" fontId="0" fillId="0" borderId="0" xfId="0" applyNumberFormat="1" applyAlignment="1">
      <alignment horizontal="center" vertical="top"/>
    </xf>
    <xf numFmtId="164" fontId="0" fillId="0" borderId="0" xfId="0" applyNumberFormat="1" applyAlignment="1">
      <alignment horizontal="center" vertical="top"/>
    </xf>
    <xf numFmtId="0" fontId="0" fillId="0" borderId="0" xfId="0" applyAlignment="1">
      <alignment horizontal="left" vertical="top" wrapText="1"/>
    </xf>
    <xf numFmtId="0" fontId="0" fillId="0" borderId="0" xfId="0" applyFont="1" applyAlignment="1">
      <alignment horizontal="left" vertical="top" wrapText="1"/>
    </xf>
    <xf numFmtId="0" fontId="0" fillId="0" borderId="0" xfId="0"/>
    <xf numFmtId="0" fontId="0" fillId="0" borderId="0" xfId="0" applyAlignment="1">
      <alignment vertical="top" wrapText="1"/>
    </xf>
    <xf numFmtId="0" fontId="5" fillId="0" borderId="0" xfId="0" applyFont="1" applyAlignment="1">
      <alignment horizontal="left" vertical="top" wrapText="1"/>
    </xf>
    <xf numFmtId="0" fontId="0" fillId="0" borderId="0" xfId="0" applyFont="1" applyAlignment="1">
      <alignment horizontal="left" vertical="top" wrapText="1"/>
    </xf>
    <xf numFmtId="0" fontId="0" fillId="0" borderId="0" xfId="0" applyBorder="1" applyAlignment="1">
      <alignment horizontal="center" vertical="top"/>
    </xf>
    <xf numFmtId="0" fontId="0" fillId="0" borderId="0" xfId="0" applyAlignment="1">
      <alignment horizontal="left" vertical="top" wrapText="1"/>
    </xf>
    <xf numFmtId="0" fontId="9" fillId="0" borderId="0" xfId="0" applyFont="1" applyAlignment="1">
      <alignment horizontal="center" vertical="center"/>
    </xf>
    <xf numFmtId="0" fontId="2" fillId="0" borderId="2" xfId="0" applyFont="1" applyBorder="1" applyAlignment="1">
      <alignment horizontal="center"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5" xfId="0" applyFont="1" applyBorder="1" applyAlignment="1">
      <alignment horizontal="center" vertical="center"/>
    </xf>
    <xf numFmtId="0" fontId="0" fillId="0" borderId="0" xfId="0" applyAlignment="1">
      <alignment horizontal="left"/>
    </xf>
    <xf numFmtId="0" fontId="0" fillId="0" borderId="0" xfId="0" applyAlignment="1">
      <alignment horizontal="center"/>
    </xf>
    <xf numFmtId="0" fontId="0" fillId="0" borderId="0" xfId="0"/>
    <xf numFmtId="0" fontId="3" fillId="0" borderId="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1" fillId="0" borderId="0" xfId="0" applyFont="1" applyAlignment="1">
      <alignment horizontal="center" vertical="center" wrapText="1"/>
    </xf>
    <xf numFmtId="0" fontId="0" fillId="0" borderId="0" xfId="0" applyAlignment="1">
      <alignment horizontal="left" vertical="center"/>
    </xf>
    <xf numFmtId="1" fontId="0" fillId="0" borderId="0" xfId="0" applyNumberFormat="1" applyAlignment="1">
      <alignment horizontal="center" vertical="center"/>
    </xf>
    <xf numFmtId="0" fontId="0" fillId="0" borderId="7" xfId="0" applyBorder="1"/>
    <xf numFmtId="1" fontId="0" fillId="0" borderId="1" xfId="0" applyNumberFormat="1" applyBorder="1" applyAlignment="1">
      <alignment horizontal="center" vertical="center"/>
    </xf>
    <xf numFmtId="1" fontId="1" fillId="0" borderId="0" xfId="0" applyNumberFormat="1" applyFont="1" applyAlignment="1">
      <alignment horizontal="center" vertical="center"/>
    </xf>
    <xf numFmtId="0" fontId="1"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24</xdr:col>
      <xdr:colOff>231913</xdr:colOff>
      <xdr:row>82</xdr:row>
      <xdr:rowOff>173935</xdr:rowOff>
    </xdr:from>
    <xdr:to>
      <xdr:col>28</xdr:col>
      <xdr:colOff>154184</xdr:colOff>
      <xdr:row>85</xdr:row>
      <xdr:rowOff>166608</xdr:rowOff>
    </xdr:to>
    <xdr:sp macro="" textlink="">
      <xdr:nvSpPr>
        <xdr:cNvPr id="2" name="TextBox 1"/>
        <xdr:cNvSpPr txBox="1"/>
      </xdr:nvSpPr>
      <xdr:spPr>
        <a:xfrm>
          <a:off x="9251674" y="16018565"/>
          <a:ext cx="2373923" cy="5641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twoCellAnchor>
    <xdr:from>
      <xdr:col>14</xdr:col>
      <xdr:colOff>372718</xdr:colOff>
      <xdr:row>87</xdr:row>
      <xdr:rowOff>165653</xdr:rowOff>
    </xdr:from>
    <xdr:to>
      <xdr:col>18</xdr:col>
      <xdr:colOff>480391</xdr:colOff>
      <xdr:row>90</xdr:row>
      <xdr:rowOff>132522</xdr:rowOff>
    </xdr:to>
    <xdr:sp macro="" textlink="">
      <xdr:nvSpPr>
        <xdr:cNvPr id="3" name="TextBox 2"/>
        <xdr:cNvSpPr txBox="1"/>
      </xdr:nvSpPr>
      <xdr:spPr>
        <a:xfrm>
          <a:off x="4316068" y="25549778"/>
          <a:ext cx="2069823" cy="538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205156</xdr:colOff>
      <xdr:row>23</xdr:row>
      <xdr:rowOff>168519</xdr:rowOff>
    </xdr:from>
    <xdr:to>
      <xdr:col>8</xdr:col>
      <xdr:colOff>351718</xdr:colOff>
      <xdr:row>26</xdr:row>
      <xdr:rowOff>161192</xdr:rowOff>
    </xdr:to>
    <xdr:sp macro="" textlink="">
      <xdr:nvSpPr>
        <xdr:cNvPr id="3" name="TextBox 2"/>
        <xdr:cNvSpPr txBox="1"/>
      </xdr:nvSpPr>
      <xdr:spPr>
        <a:xfrm>
          <a:off x="2469175" y="6953250"/>
          <a:ext cx="2373947" cy="5641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2228850</xdr:colOff>
      <xdr:row>19</xdr:row>
      <xdr:rowOff>0</xdr:rowOff>
    </xdr:from>
    <xdr:to>
      <xdr:col>4</xdr:col>
      <xdr:colOff>575799</xdr:colOff>
      <xdr:row>22</xdr:row>
      <xdr:rowOff>161925</xdr:rowOff>
    </xdr:to>
    <xdr:sp macro="" textlink="">
      <xdr:nvSpPr>
        <xdr:cNvPr id="4" name="TextBox 3"/>
        <xdr:cNvSpPr txBox="1"/>
      </xdr:nvSpPr>
      <xdr:spPr>
        <a:xfrm>
          <a:off x="2524125" y="6248400"/>
          <a:ext cx="2604624" cy="733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3"/>
  <sheetViews>
    <sheetView tabSelected="1" view="pageBreakPreview" topLeftCell="A78" zoomScale="175" zoomScaleSheetLayoutView="175" workbookViewId="0">
      <selection activeCell="A81" sqref="A81:S81"/>
    </sheetView>
  </sheetViews>
  <sheetFormatPr defaultRowHeight="15" x14ac:dyDescent="0.25"/>
  <cols>
    <col min="1" max="1" width="4.42578125" style="38" customWidth="1"/>
    <col min="2" max="2" width="9" style="27" customWidth="1"/>
    <col min="3" max="3" width="3.5703125" style="22" customWidth="1"/>
    <col min="4" max="4" width="1.7109375" customWidth="1"/>
    <col min="5" max="5" width="7.28515625" style="22" customWidth="1"/>
    <col min="6" max="6" width="1.42578125" style="28" customWidth="1"/>
    <col min="7" max="7" width="7" style="22" customWidth="1"/>
    <col min="8" max="8" width="2" style="22" customWidth="1"/>
    <col min="9" max="9" width="6.140625" style="22" customWidth="1"/>
    <col min="10" max="10" width="1.85546875" customWidth="1"/>
    <col min="11" max="11" width="2.42578125" style="23" customWidth="1"/>
    <col min="12" max="12" width="6.7109375" customWidth="1"/>
    <col min="13" max="13" width="1.7109375" style="23" customWidth="1"/>
    <col min="14" max="14" width="3.85546875" style="22" customWidth="1"/>
    <col min="15" max="15" width="8.7109375" style="22" customWidth="1"/>
    <col min="16" max="16" width="9.42578125" style="22" customWidth="1"/>
    <col min="17" max="17" width="7.5703125" customWidth="1"/>
    <col min="18" max="18" width="3.7109375" customWidth="1"/>
    <col min="19" max="19" width="9.85546875" style="19" customWidth="1"/>
    <col min="20" max="20" width="9.140625" hidden="1" customWidth="1"/>
  </cols>
  <sheetData>
    <row r="1" spans="1:20" s="53" customFormat="1" ht="15.75" x14ac:dyDescent="0.25">
      <c r="A1" s="77" t="s">
        <v>64</v>
      </c>
      <c r="B1" s="77"/>
      <c r="C1" s="77"/>
      <c r="D1" s="77"/>
      <c r="E1" s="77"/>
      <c r="F1" s="77"/>
      <c r="G1" s="77"/>
      <c r="H1" s="77"/>
      <c r="I1" s="77"/>
      <c r="J1" s="77"/>
      <c r="K1" s="77"/>
      <c r="L1" s="77"/>
      <c r="M1" s="77"/>
      <c r="N1" s="77"/>
      <c r="O1" s="77"/>
      <c r="P1" s="77"/>
      <c r="Q1" s="77"/>
      <c r="R1" s="77"/>
      <c r="S1" s="77"/>
      <c r="T1" s="77"/>
    </row>
    <row r="2" spans="1:20" s="53" customFormat="1" ht="27.75" customHeight="1" x14ac:dyDescent="0.25">
      <c r="A2" s="77" t="s">
        <v>65</v>
      </c>
      <c r="B2" s="77"/>
      <c r="C2" s="77"/>
      <c r="D2" s="77"/>
      <c r="E2" s="77"/>
      <c r="F2" s="77"/>
      <c r="G2" s="77"/>
      <c r="H2" s="77"/>
      <c r="I2" s="77"/>
      <c r="J2" s="77"/>
      <c r="K2" s="77"/>
      <c r="L2" s="77"/>
      <c r="M2" s="77"/>
      <c r="N2" s="77"/>
      <c r="O2" s="77"/>
      <c r="P2" s="77"/>
      <c r="Q2" s="77"/>
      <c r="R2" s="77"/>
      <c r="S2" s="77"/>
      <c r="T2" s="77"/>
    </row>
    <row r="3" spans="1:20" ht="36" customHeight="1" thickBot="1" x14ac:dyDescent="0.3">
      <c r="A3" s="78" t="s">
        <v>101</v>
      </c>
      <c r="B3" s="78"/>
      <c r="C3" s="78"/>
      <c r="D3" s="78"/>
      <c r="E3" s="78"/>
      <c r="F3" s="78"/>
      <c r="G3" s="78"/>
      <c r="H3" s="78"/>
      <c r="I3" s="78"/>
      <c r="J3" s="78"/>
      <c r="K3" s="78"/>
      <c r="L3" s="78"/>
      <c r="M3" s="78"/>
      <c r="N3" s="78"/>
      <c r="O3" s="78"/>
      <c r="P3" s="78"/>
      <c r="Q3" s="78"/>
      <c r="R3" s="78"/>
      <c r="S3" s="78"/>
      <c r="T3" s="78"/>
    </row>
    <row r="4" spans="1:20" s="1" customFormat="1" ht="15.75" thickBot="1" x14ac:dyDescent="0.3">
      <c r="A4" s="37" t="s">
        <v>2</v>
      </c>
      <c r="B4" s="79" t="s">
        <v>3</v>
      </c>
      <c r="C4" s="80"/>
      <c r="D4" s="80"/>
      <c r="E4" s="80"/>
      <c r="F4" s="80"/>
      <c r="G4" s="80"/>
      <c r="H4" s="80"/>
      <c r="I4" s="80"/>
      <c r="J4" s="80"/>
      <c r="K4" s="80"/>
      <c r="L4" s="80"/>
      <c r="M4" s="80"/>
      <c r="N4" s="81"/>
      <c r="O4" s="34" t="s">
        <v>4</v>
      </c>
      <c r="P4" s="34" t="s">
        <v>5</v>
      </c>
      <c r="Q4" s="34" t="s">
        <v>6</v>
      </c>
      <c r="R4" s="82" t="s">
        <v>7</v>
      </c>
      <c r="S4" s="82"/>
      <c r="T4" s="82"/>
    </row>
    <row r="6" spans="1:20" s="71" customFormat="1" x14ac:dyDescent="0.25">
      <c r="A6" s="38">
        <v>1</v>
      </c>
      <c r="B6" s="32" t="s">
        <v>88</v>
      </c>
      <c r="C6" s="42"/>
      <c r="D6" s="33"/>
      <c r="E6" s="42"/>
      <c r="F6" s="33"/>
      <c r="G6" s="42"/>
      <c r="H6" s="42"/>
      <c r="I6" s="42"/>
      <c r="J6" s="33"/>
      <c r="K6" s="33"/>
      <c r="L6" s="33"/>
      <c r="M6" s="33"/>
      <c r="N6" s="42"/>
      <c r="O6" s="42"/>
      <c r="P6" s="42"/>
      <c r="Q6" s="33"/>
      <c r="R6" s="33"/>
      <c r="S6" s="54"/>
    </row>
    <row r="7" spans="1:20" s="71" customFormat="1" x14ac:dyDescent="0.25">
      <c r="A7" s="38"/>
      <c r="B7" s="35"/>
      <c r="C7" s="42"/>
      <c r="D7" s="33"/>
      <c r="E7" s="39"/>
      <c r="F7" s="33"/>
      <c r="G7" s="39"/>
      <c r="H7" s="42"/>
      <c r="I7" s="42"/>
      <c r="J7" s="33"/>
      <c r="K7" s="33"/>
      <c r="L7" s="33"/>
      <c r="M7" s="33"/>
      <c r="N7" s="42"/>
      <c r="O7" s="39">
        <v>2329</v>
      </c>
      <c r="P7" s="36">
        <v>60.5</v>
      </c>
      <c r="Q7" s="42" t="s">
        <v>40</v>
      </c>
      <c r="R7" s="42" t="s">
        <v>1</v>
      </c>
      <c r="S7" s="54">
        <f>O7*P7/100</f>
        <v>1409.0450000000001</v>
      </c>
    </row>
    <row r="8" spans="1:20" s="71" customFormat="1" x14ac:dyDescent="0.25">
      <c r="A8" s="38">
        <v>2</v>
      </c>
      <c r="B8" s="32" t="s">
        <v>67</v>
      </c>
      <c r="C8" s="42"/>
      <c r="D8" s="33"/>
      <c r="E8" s="42"/>
      <c r="F8" s="33"/>
      <c r="G8" s="42"/>
      <c r="H8" s="42"/>
      <c r="I8" s="42"/>
      <c r="J8" s="33"/>
      <c r="K8" s="33"/>
      <c r="L8" s="33"/>
      <c r="M8" s="33"/>
      <c r="N8" s="42"/>
      <c r="O8" s="42"/>
      <c r="P8" s="42"/>
      <c r="Q8" s="33"/>
      <c r="R8" s="33"/>
      <c r="S8" s="54"/>
    </row>
    <row r="9" spans="1:20" s="71" customFormat="1" x14ac:dyDescent="0.25">
      <c r="A9" s="38"/>
      <c r="B9" s="35"/>
      <c r="C9" s="42"/>
      <c r="D9" s="33"/>
      <c r="E9" s="39"/>
      <c r="F9" s="33"/>
      <c r="G9" s="39"/>
      <c r="H9" s="42"/>
      <c r="I9" s="42"/>
      <c r="J9" s="33"/>
      <c r="K9" s="33"/>
      <c r="L9" s="33"/>
      <c r="M9" s="33"/>
      <c r="N9" s="42"/>
      <c r="O9" s="39">
        <v>274</v>
      </c>
      <c r="P9" s="42">
        <v>1285.6300000000001</v>
      </c>
      <c r="Q9" s="42" t="s">
        <v>42</v>
      </c>
      <c r="R9" s="42" t="s">
        <v>1</v>
      </c>
      <c r="S9" s="54">
        <f>O9*P9/100</f>
        <v>3522.6262000000006</v>
      </c>
    </row>
    <row r="10" spans="1:20" s="71" customFormat="1" x14ac:dyDescent="0.25">
      <c r="A10" s="38">
        <v>3</v>
      </c>
      <c r="B10" s="32" t="s">
        <v>111</v>
      </c>
      <c r="C10" s="42"/>
      <c r="D10" s="33"/>
      <c r="E10" s="42"/>
      <c r="F10" s="33"/>
      <c r="G10" s="42"/>
      <c r="H10" s="42"/>
      <c r="I10" s="42"/>
      <c r="J10" s="33"/>
      <c r="K10" s="33"/>
      <c r="L10" s="33"/>
      <c r="M10" s="33"/>
      <c r="N10" s="42"/>
      <c r="O10" s="42"/>
      <c r="P10" s="42"/>
      <c r="Q10" s="33"/>
      <c r="R10" s="33"/>
      <c r="S10" s="54"/>
    </row>
    <row r="11" spans="1:20" s="71" customFormat="1" x14ac:dyDescent="0.25">
      <c r="A11" s="38"/>
      <c r="B11" s="35"/>
      <c r="C11" s="42"/>
      <c r="D11" s="33"/>
      <c r="E11" s="39"/>
      <c r="F11" s="33"/>
      <c r="G11" s="39"/>
      <c r="H11" s="42"/>
      <c r="I11" s="42"/>
      <c r="J11" s="33"/>
      <c r="K11" s="33"/>
      <c r="L11" s="33"/>
      <c r="M11" s="33"/>
      <c r="N11" s="42"/>
      <c r="O11" s="39">
        <v>2329</v>
      </c>
      <c r="P11" s="42">
        <v>378.13</v>
      </c>
      <c r="Q11" s="42" t="s">
        <v>42</v>
      </c>
      <c r="R11" s="42" t="s">
        <v>1</v>
      </c>
      <c r="S11" s="54">
        <f>O11*P11/100</f>
        <v>8806.6476999999995</v>
      </c>
    </row>
    <row r="12" spans="1:20" s="71" customFormat="1" x14ac:dyDescent="0.25">
      <c r="A12" s="38">
        <v>4</v>
      </c>
      <c r="B12" s="32" t="s">
        <v>102</v>
      </c>
      <c r="C12" s="42"/>
      <c r="D12" s="33"/>
      <c r="E12" s="42"/>
      <c r="F12" s="33"/>
      <c r="G12" s="42"/>
      <c r="H12" s="42"/>
      <c r="I12" s="42"/>
      <c r="J12" s="33"/>
      <c r="K12" s="33"/>
      <c r="L12" s="33"/>
      <c r="M12" s="33"/>
      <c r="N12" s="42"/>
      <c r="O12" s="42"/>
      <c r="P12" s="42"/>
      <c r="Q12" s="33"/>
      <c r="R12" s="33"/>
      <c r="S12" s="54"/>
    </row>
    <row r="13" spans="1:20" s="71" customFormat="1" x14ac:dyDescent="0.25">
      <c r="A13" s="38"/>
      <c r="B13" s="35"/>
      <c r="C13" s="42"/>
      <c r="D13" s="33"/>
      <c r="E13" s="39"/>
      <c r="F13" s="33"/>
      <c r="G13" s="39"/>
      <c r="H13" s="42"/>
      <c r="I13" s="42"/>
      <c r="J13" s="33"/>
      <c r="K13" s="33"/>
      <c r="L13" s="33"/>
      <c r="M13" s="33"/>
      <c r="N13" s="42"/>
      <c r="O13" s="68">
        <v>75.177999999999997</v>
      </c>
      <c r="P13" s="42">
        <v>126.04</v>
      </c>
      <c r="Q13" s="42" t="s">
        <v>81</v>
      </c>
      <c r="R13" s="42" t="s">
        <v>1</v>
      </c>
      <c r="S13" s="54">
        <f>O13*P13</f>
        <v>9475.4351200000001</v>
      </c>
    </row>
    <row r="14" spans="1:20" s="66" customFormat="1" x14ac:dyDescent="0.25">
      <c r="A14" s="38">
        <v>5</v>
      </c>
      <c r="B14" s="32" t="s">
        <v>66</v>
      </c>
      <c r="C14" s="42"/>
      <c r="D14" s="33"/>
      <c r="E14" s="39"/>
      <c r="F14" s="33"/>
      <c r="G14" s="39"/>
      <c r="H14" s="42"/>
      <c r="I14" s="42"/>
      <c r="J14" s="33"/>
      <c r="K14" s="33"/>
      <c r="L14" s="33"/>
      <c r="M14" s="33"/>
      <c r="N14" s="42"/>
      <c r="O14" s="33"/>
      <c r="P14" s="42"/>
      <c r="Q14" s="42"/>
      <c r="R14" s="42"/>
      <c r="S14" s="54"/>
    </row>
    <row r="15" spans="1:20" s="66" customFormat="1" x14ac:dyDescent="0.25">
      <c r="A15" s="38"/>
      <c r="B15" s="35"/>
      <c r="C15" s="42"/>
      <c r="D15" s="33"/>
      <c r="E15" s="39"/>
      <c r="F15" s="33"/>
      <c r="G15" s="39"/>
      <c r="H15" s="42"/>
      <c r="I15" s="36"/>
      <c r="J15" s="33"/>
      <c r="K15" s="33"/>
      <c r="L15" s="36"/>
      <c r="M15" s="33"/>
      <c r="N15" s="42"/>
      <c r="O15" s="39">
        <v>4265</v>
      </c>
      <c r="P15" s="42">
        <v>121.05</v>
      </c>
      <c r="Q15" s="42" t="s">
        <v>40</v>
      </c>
      <c r="R15" s="42" t="s">
        <v>1</v>
      </c>
      <c r="S15" s="54">
        <v>5161</v>
      </c>
    </row>
    <row r="16" spans="1:20" s="62" customFormat="1" x14ac:dyDescent="0.25">
      <c r="A16" s="38">
        <v>6</v>
      </c>
      <c r="B16" s="33" t="s">
        <v>79</v>
      </c>
      <c r="C16" s="42"/>
      <c r="D16" s="33"/>
      <c r="E16" s="42"/>
      <c r="F16" s="33"/>
      <c r="G16" s="42"/>
      <c r="H16" s="42"/>
      <c r="I16" s="42"/>
      <c r="J16" s="33"/>
      <c r="K16" s="33"/>
      <c r="L16" s="33"/>
      <c r="M16" s="33"/>
      <c r="N16" s="42"/>
      <c r="O16" s="42"/>
      <c r="P16" s="42"/>
      <c r="Q16" s="33"/>
      <c r="R16" s="33"/>
      <c r="S16" s="54"/>
    </row>
    <row r="17" spans="1:19" s="62" customFormat="1" x14ac:dyDescent="0.25">
      <c r="A17" s="38"/>
      <c r="B17" s="35"/>
      <c r="C17" s="42"/>
      <c r="D17" s="33"/>
      <c r="E17" s="39"/>
      <c r="F17" s="33"/>
      <c r="G17" s="39"/>
      <c r="H17" s="42"/>
      <c r="I17" s="42"/>
      <c r="J17" s="33"/>
      <c r="K17" s="33"/>
      <c r="L17" s="33"/>
      <c r="M17" s="33"/>
      <c r="N17" s="42"/>
      <c r="O17" s="39">
        <v>265</v>
      </c>
      <c r="P17" s="36">
        <v>3327.5</v>
      </c>
      <c r="Q17" s="42" t="s">
        <v>42</v>
      </c>
      <c r="R17" s="42" t="s">
        <v>1</v>
      </c>
      <c r="S17" s="54">
        <f>O17*P17/100</f>
        <v>8817.875</v>
      </c>
    </row>
    <row r="18" spans="1:19" s="71" customFormat="1" ht="30" customHeight="1" x14ac:dyDescent="0.25">
      <c r="A18" s="38">
        <v>7</v>
      </c>
      <c r="B18" s="76" t="s">
        <v>70</v>
      </c>
      <c r="C18" s="76"/>
      <c r="D18" s="76"/>
      <c r="E18" s="76"/>
      <c r="F18" s="76"/>
      <c r="G18" s="76"/>
      <c r="H18" s="76"/>
      <c r="I18" s="76"/>
      <c r="J18" s="76"/>
      <c r="K18" s="76"/>
      <c r="L18" s="76"/>
      <c r="M18" s="76"/>
      <c r="N18" s="76"/>
      <c r="O18" s="72"/>
      <c r="P18" s="42"/>
      <c r="Q18" s="33"/>
      <c r="R18" s="33"/>
      <c r="S18" s="54"/>
    </row>
    <row r="19" spans="1:19" s="71" customFormat="1" x14ac:dyDescent="0.25">
      <c r="A19" s="38"/>
      <c r="B19" s="32"/>
      <c r="C19" s="42"/>
      <c r="D19" s="33"/>
      <c r="E19" s="42"/>
      <c r="F19" s="33"/>
      <c r="G19" s="42"/>
      <c r="H19" s="42"/>
      <c r="I19" s="42"/>
      <c r="J19" s="33"/>
      <c r="K19" s="33"/>
      <c r="L19" s="33"/>
      <c r="M19" s="33"/>
      <c r="N19" s="42"/>
      <c r="O19" s="39">
        <v>210</v>
      </c>
      <c r="P19" s="36">
        <v>11948.36</v>
      </c>
      <c r="Q19" s="42" t="s">
        <v>40</v>
      </c>
      <c r="R19" s="42" t="s">
        <v>1</v>
      </c>
      <c r="S19" s="54">
        <f>O19*P19/100</f>
        <v>25091.556</v>
      </c>
    </row>
    <row r="20" spans="1:19" s="71" customFormat="1" ht="90" customHeight="1" x14ac:dyDescent="0.25">
      <c r="A20" s="38">
        <v>8</v>
      </c>
      <c r="B20" s="74" t="s">
        <v>80</v>
      </c>
      <c r="C20" s="74"/>
      <c r="D20" s="74"/>
      <c r="E20" s="74"/>
      <c r="F20" s="74"/>
      <c r="G20" s="74"/>
      <c r="H20" s="74"/>
      <c r="I20" s="74"/>
      <c r="J20" s="74"/>
      <c r="K20" s="74"/>
      <c r="L20" s="74"/>
      <c r="M20" s="74"/>
      <c r="N20" s="74"/>
      <c r="O20" s="74"/>
      <c r="P20" s="33"/>
      <c r="Q20" s="33"/>
      <c r="R20" s="33"/>
      <c r="S20" s="54"/>
    </row>
    <row r="21" spans="1:19" s="71" customFormat="1" x14ac:dyDescent="0.25">
      <c r="A21" s="38"/>
      <c r="B21" s="32"/>
      <c r="C21" s="42"/>
      <c r="D21" s="33"/>
      <c r="E21" s="42"/>
      <c r="F21" s="33"/>
      <c r="G21" s="42"/>
      <c r="H21" s="42"/>
      <c r="I21" s="42"/>
      <c r="J21" s="33"/>
      <c r="K21" s="33"/>
      <c r="L21" s="33"/>
      <c r="M21" s="33"/>
      <c r="N21" s="42"/>
      <c r="O21" s="39">
        <v>455</v>
      </c>
      <c r="P21" s="67">
        <v>337</v>
      </c>
      <c r="Q21" s="42" t="s">
        <v>81</v>
      </c>
      <c r="R21" s="42" t="s">
        <v>1</v>
      </c>
      <c r="S21" s="54">
        <f>O21*P21</f>
        <v>153335</v>
      </c>
    </row>
    <row r="22" spans="1:19" s="71" customFormat="1" ht="35.25" customHeight="1" x14ac:dyDescent="0.25">
      <c r="A22" s="38">
        <v>9</v>
      </c>
      <c r="B22" s="74" t="s">
        <v>82</v>
      </c>
      <c r="C22" s="74"/>
      <c r="D22" s="74"/>
      <c r="E22" s="74"/>
      <c r="F22" s="74"/>
      <c r="G22" s="74"/>
      <c r="H22" s="74"/>
      <c r="I22" s="74"/>
      <c r="J22" s="74"/>
      <c r="K22" s="74"/>
      <c r="L22" s="74"/>
      <c r="M22" s="74"/>
      <c r="N22" s="74"/>
      <c r="O22" s="74"/>
      <c r="P22" s="33"/>
      <c r="Q22" s="33"/>
      <c r="R22" s="33"/>
      <c r="S22" s="54"/>
    </row>
    <row r="23" spans="1:19" s="71" customFormat="1" ht="12.75" customHeight="1" x14ac:dyDescent="0.25">
      <c r="A23" s="38"/>
      <c r="B23" s="32"/>
      <c r="C23" s="42"/>
      <c r="D23" s="33"/>
      <c r="E23" s="42"/>
      <c r="F23" s="33"/>
      <c r="G23" s="42"/>
      <c r="H23" s="42"/>
      <c r="I23" s="42"/>
      <c r="J23" s="33"/>
      <c r="K23" s="33"/>
      <c r="L23" s="33"/>
      <c r="M23" s="33"/>
      <c r="N23" s="42"/>
      <c r="O23" s="68">
        <v>22.343</v>
      </c>
      <c r="P23" s="36">
        <v>5001.7</v>
      </c>
      <c r="Q23" s="42" t="s">
        <v>83</v>
      </c>
      <c r="R23" s="42" t="s">
        <v>1</v>
      </c>
      <c r="S23" s="54">
        <f>O23*P23</f>
        <v>111752.9831</v>
      </c>
    </row>
    <row r="24" spans="1:19" s="71" customFormat="1" ht="29.25" customHeight="1" x14ac:dyDescent="0.25">
      <c r="A24" s="38">
        <v>10</v>
      </c>
      <c r="B24" s="74" t="s">
        <v>90</v>
      </c>
      <c r="C24" s="74"/>
      <c r="D24" s="74"/>
      <c r="E24" s="74"/>
      <c r="F24" s="74"/>
      <c r="G24" s="74"/>
      <c r="H24" s="74"/>
      <c r="I24" s="74"/>
      <c r="J24" s="74"/>
      <c r="K24" s="74"/>
      <c r="L24" s="74"/>
      <c r="M24" s="74"/>
      <c r="N24" s="74"/>
      <c r="O24" s="39"/>
      <c r="P24" s="36"/>
      <c r="Q24" s="42"/>
      <c r="R24" s="42"/>
      <c r="S24" s="54"/>
    </row>
    <row r="25" spans="1:19" s="71" customFormat="1" ht="12.75" customHeight="1" x14ac:dyDescent="0.25">
      <c r="A25" s="38"/>
      <c r="B25" s="32"/>
      <c r="C25" s="42"/>
      <c r="D25" s="33"/>
      <c r="E25" s="42"/>
      <c r="F25" s="33"/>
      <c r="G25" s="42"/>
      <c r="H25" s="42"/>
      <c r="I25" s="42"/>
      <c r="J25" s="33"/>
      <c r="K25" s="33"/>
      <c r="L25" s="33"/>
      <c r="M25" s="33"/>
      <c r="N25" s="42"/>
      <c r="O25" s="39">
        <v>4265</v>
      </c>
      <c r="P25" s="36">
        <v>660</v>
      </c>
      <c r="Q25" s="42" t="s">
        <v>40</v>
      </c>
      <c r="R25" s="42" t="s">
        <v>1</v>
      </c>
      <c r="S25" s="54">
        <f>O25*P25/100</f>
        <v>28149</v>
      </c>
    </row>
    <row r="26" spans="1:19" s="71" customFormat="1" ht="33" customHeight="1" x14ac:dyDescent="0.25">
      <c r="A26" s="38">
        <v>11</v>
      </c>
      <c r="B26" s="74" t="s">
        <v>84</v>
      </c>
      <c r="C26" s="74"/>
      <c r="D26" s="74"/>
      <c r="E26" s="74"/>
      <c r="F26" s="74"/>
      <c r="G26" s="74"/>
      <c r="H26" s="74"/>
      <c r="I26" s="74"/>
      <c r="J26" s="74"/>
      <c r="K26" s="74"/>
      <c r="L26" s="74"/>
      <c r="M26" s="74"/>
      <c r="N26" s="74"/>
      <c r="O26" s="42"/>
      <c r="P26" s="42"/>
      <c r="Q26" s="33"/>
      <c r="R26" s="33"/>
      <c r="S26" s="54"/>
    </row>
    <row r="27" spans="1:19" s="71" customFormat="1" x14ac:dyDescent="0.25">
      <c r="A27" s="38"/>
      <c r="B27" s="32"/>
      <c r="C27" s="42"/>
      <c r="D27" s="33"/>
      <c r="E27" s="42"/>
      <c r="F27" s="33"/>
      <c r="G27" s="39"/>
      <c r="H27" s="33"/>
      <c r="I27" s="39"/>
      <c r="J27" s="33"/>
      <c r="K27" s="33"/>
      <c r="L27" s="33"/>
      <c r="M27" s="33"/>
      <c r="N27" s="42"/>
      <c r="O27" s="39">
        <v>214</v>
      </c>
      <c r="P27" s="36">
        <v>12674.36</v>
      </c>
      <c r="Q27" s="42" t="s">
        <v>42</v>
      </c>
      <c r="R27" s="42" t="s">
        <v>1</v>
      </c>
      <c r="S27" s="54">
        <f>O27*P27/100</f>
        <v>27123.130400000002</v>
      </c>
    </row>
    <row r="28" spans="1:19" s="71" customFormat="1" x14ac:dyDescent="0.25">
      <c r="A28" s="38">
        <v>12</v>
      </c>
      <c r="B28" s="33" t="s">
        <v>93</v>
      </c>
      <c r="C28" s="33"/>
      <c r="D28" s="33"/>
      <c r="E28" s="33"/>
      <c r="F28" s="33"/>
      <c r="G28" s="33"/>
      <c r="H28" s="33"/>
      <c r="I28" s="33"/>
      <c r="J28" s="33"/>
      <c r="K28" s="33"/>
      <c r="L28" s="33"/>
      <c r="M28" s="33"/>
      <c r="N28" s="42"/>
      <c r="O28" s="68"/>
      <c r="P28" s="42"/>
      <c r="Q28" s="33"/>
      <c r="R28" s="33"/>
      <c r="S28" s="54"/>
    </row>
    <row r="29" spans="1:19" s="71" customFormat="1" x14ac:dyDescent="0.25">
      <c r="A29" s="38"/>
      <c r="B29" s="32"/>
      <c r="C29" s="42"/>
      <c r="D29" s="33"/>
      <c r="E29" s="75"/>
      <c r="F29" s="75"/>
      <c r="G29" s="75"/>
      <c r="H29" s="75"/>
      <c r="I29" s="33"/>
      <c r="J29" s="33"/>
      <c r="K29" s="33"/>
      <c r="L29" s="33"/>
      <c r="M29" s="42"/>
      <c r="N29" s="42"/>
      <c r="O29" s="68">
        <v>30.597999999999999</v>
      </c>
      <c r="P29" s="36">
        <v>3575</v>
      </c>
      <c r="Q29" s="42" t="s">
        <v>83</v>
      </c>
      <c r="R29" s="42" t="s">
        <v>1</v>
      </c>
      <c r="S29" s="54">
        <f>O29*P29</f>
        <v>109387.84999999999</v>
      </c>
    </row>
    <row r="30" spans="1:19" s="71" customFormat="1" x14ac:dyDescent="0.25">
      <c r="A30" s="38">
        <v>13</v>
      </c>
      <c r="B30" s="33" t="s">
        <v>92</v>
      </c>
      <c r="C30" s="33"/>
      <c r="D30" s="33"/>
      <c r="E30" s="33"/>
      <c r="F30" s="33"/>
      <c r="G30" s="33"/>
      <c r="H30" s="33"/>
      <c r="I30" s="33"/>
      <c r="J30" s="33"/>
      <c r="K30" s="33"/>
      <c r="L30" s="33"/>
      <c r="M30" s="33"/>
      <c r="N30" s="42"/>
      <c r="O30" s="42"/>
      <c r="P30" s="42"/>
      <c r="Q30" s="33"/>
      <c r="R30" s="33"/>
      <c r="S30" s="54"/>
    </row>
    <row r="31" spans="1:19" s="71" customFormat="1" ht="14.25" customHeight="1" x14ac:dyDescent="0.25">
      <c r="A31" s="38"/>
      <c r="B31" s="32"/>
      <c r="C31" s="42"/>
      <c r="D31" s="33"/>
      <c r="E31" s="75"/>
      <c r="F31" s="75"/>
      <c r="G31" s="75"/>
      <c r="H31" s="75"/>
      <c r="I31" s="33"/>
      <c r="J31" s="33"/>
      <c r="K31" s="33"/>
      <c r="L31" s="33"/>
      <c r="M31" s="42"/>
      <c r="N31" s="42"/>
      <c r="O31" s="68">
        <v>3.1419999999999999</v>
      </c>
      <c r="P31" s="36">
        <v>3850</v>
      </c>
      <c r="Q31" s="42" t="s">
        <v>83</v>
      </c>
      <c r="R31" s="42" t="s">
        <v>1</v>
      </c>
      <c r="S31" s="54">
        <f>O31*P31</f>
        <v>12096.699999999999</v>
      </c>
    </row>
    <row r="32" spans="1:19" s="71" customFormat="1" ht="29.25" customHeight="1" x14ac:dyDescent="0.25">
      <c r="A32" s="38">
        <v>14</v>
      </c>
      <c r="B32" s="76" t="s">
        <v>94</v>
      </c>
      <c r="C32" s="76"/>
      <c r="D32" s="76"/>
      <c r="E32" s="76"/>
      <c r="F32" s="76"/>
      <c r="G32" s="76"/>
      <c r="H32" s="76"/>
      <c r="I32" s="76"/>
      <c r="J32" s="76"/>
      <c r="K32" s="76"/>
      <c r="L32" s="76"/>
      <c r="M32" s="76"/>
      <c r="N32" s="76"/>
      <c r="O32" s="68"/>
      <c r="P32" s="42"/>
      <c r="Q32" s="33"/>
      <c r="R32" s="33"/>
      <c r="S32" s="54"/>
    </row>
    <row r="33" spans="1:19" s="71" customFormat="1" ht="13.5" customHeight="1" x14ac:dyDescent="0.25">
      <c r="A33" s="38"/>
      <c r="B33" s="32"/>
      <c r="C33" s="42"/>
      <c r="D33" s="33"/>
      <c r="E33" s="42"/>
      <c r="F33" s="33"/>
      <c r="G33" s="42"/>
      <c r="H33" s="42"/>
      <c r="I33" s="42"/>
      <c r="J33" s="33"/>
      <c r="K33" s="33"/>
      <c r="L33" s="33"/>
      <c r="M33" s="33"/>
      <c r="N33" s="42"/>
      <c r="O33" s="68">
        <v>33.74</v>
      </c>
      <c r="P33" s="36">
        <v>186.34</v>
      </c>
      <c r="Q33" s="42" t="s">
        <v>83</v>
      </c>
      <c r="R33" s="42" t="s">
        <v>1</v>
      </c>
      <c r="S33" s="54">
        <f>O33*P33</f>
        <v>6287.1116000000002</v>
      </c>
    </row>
    <row r="34" spans="1:19" s="71" customFormat="1" ht="106.5" customHeight="1" x14ac:dyDescent="0.25">
      <c r="A34" s="38">
        <v>15</v>
      </c>
      <c r="B34" s="74" t="s">
        <v>95</v>
      </c>
      <c r="C34" s="74"/>
      <c r="D34" s="74"/>
      <c r="E34" s="74"/>
      <c r="F34" s="74"/>
      <c r="G34" s="74"/>
      <c r="H34" s="74"/>
      <c r="I34" s="74"/>
      <c r="J34" s="74"/>
      <c r="K34" s="74"/>
      <c r="L34" s="74"/>
      <c r="M34" s="74"/>
      <c r="N34" s="74"/>
      <c r="O34" s="68"/>
      <c r="P34" s="36"/>
      <c r="Q34" s="42"/>
      <c r="R34" s="42"/>
      <c r="S34" s="54"/>
    </row>
    <row r="35" spans="1:19" s="71" customFormat="1" x14ac:dyDescent="0.25">
      <c r="A35" s="38"/>
      <c r="B35" s="32"/>
      <c r="C35" s="42"/>
      <c r="D35" s="33"/>
      <c r="E35" s="42"/>
      <c r="F35" s="33"/>
      <c r="G35" s="42"/>
      <c r="H35" s="42"/>
      <c r="I35" s="42"/>
      <c r="J35" s="33"/>
      <c r="K35" s="33"/>
      <c r="L35" s="33"/>
      <c r="M35" s="33"/>
      <c r="N35" s="42"/>
      <c r="O35" s="39">
        <v>2329</v>
      </c>
      <c r="P35" s="36">
        <v>11443.01</v>
      </c>
      <c r="Q35" s="42" t="s">
        <v>40</v>
      </c>
      <c r="R35" s="42" t="s">
        <v>1</v>
      </c>
      <c r="S35" s="54">
        <v>266510</v>
      </c>
    </row>
    <row r="36" spans="1:19" s="71" customFormat="1" x14ac:dyDescent="0.25">
      <c r="A36" s="38">
        <v>16</v>
      </c>
      <c r="B36" s="32" t="s">
        <v>46</v>
      </c>
      <c r="C36" s="42"/>
      <c r="D36" s="33"/>
      <c r="E36" s="42"/>
      <c r="F36" s="33"/>
      <c r="G36" s="42"/>
      <c r="H36" s="42"/>
      <c r="I36" s="42"/>
      <c r="J36" s="33"/>
      <c r="K36" s="33"/>
      <c r="L36" s="33"/>
      <c r="M36" s="33"/>
      <c r="N36" s="42"/>
      <c r="O36" s="42"/>
      <c r="P36" s="42"/>
      <c r="Q36" s="33"/>
      <c r="R36" s="33"/>
      <c r="S36" s="54"/>
    </row>
    <row r="37" spans="1:19" s="71" customFormat="1" x14ac:dyDescent="0.25">
      <c r="A37" s="38"/>
      <c r="B37" s="32"/>
      <c r="C37" s="42"/>
      <c r="D37" s="33"/>
      <c r="E37" s="42"/>
      <c r="F37" s="33"/>
      <c r="G37" s="39"/>
      <c r="H37" s="33"/>
      <c r="I37" s="39"/>
      <c r="J37" s="33"/>
      <c r="K37" s="33"/>
      <c r="L37" s="33"/>
      <c r="M37" s="33"/>
      <c r="N37" s="42"/>
      <c r="O37" s="39">
        <v>5625</v>
      </c>
      <c r="P37" s="36">
        <v>2206.6</v>
      </c>
      <c r="Q37" s="42" t="s">
        <v>40</v>
      </c>
      <c r="R37" s="42" t="s">
        <v>1</v>
      </c>
      <c r="S37" s="54">
        <f>O37*P37/100</f>
        <v>124121.25</v>
      </c>
    </row>
    <row r="38" spans="1:19" s="71" customFormat="1" x14ac:dyDescent="0.25">
      <c r="A38" s="38">
        <v>17</v>
      </c>
      <c r="B38" s="32" t="s">
        <v>71</v>
      </c>
      <c r="C38" s="42"/>
      <c r="D38" s="33"/>
      <c r="E38" s="42"/>
      <c r="F38" s="33"/>
      <c r="G38" s="42"/>
      <c r="H38" s="42"/>
      <c r="I38" s="42"/>
      <c r="J38" s="33"/>
      <c r="K38" s="33"/>
      <c r="L38" s="33"/>
      <c r="M38" s="33"/>
      <c r="N38" s="42"/>
      <c r="O38" s="42"/>
      <c r="P38" s="33"/>
      <c r="Q38" s="33"/>
      <c r="R38" s="33"/>
      <c r="S38" s="54"/>
    </row>
    <row r="39" spans="1:19" s="71" customFormat="1" x14ac:dyDescent="0.25">
      <c r="A39" s="38"/>
      <c r="B39" s="32"/>
      <c r="C39" s="42"/>
      <c r="D39" s="33"/>
      <c r="E39" s="42"/>
      <c r="F39" s="33"/>
      <c r="G39" s="42"/>
      <c r="H39" s="42"/>
      <c r="I39" s="42"/>
      <c r="J39" s="33"/>
      <c r="K39" s="33"/>
      <c r="L39" s="33"/>
      <c r="M39" s="33"/>
      <c r="N39" s="42"/>
      <c r="O39" s="39">
        <f>O37</f>
        <v>5625</v>
      </c>
      <c r="P39" s="36">
        <v>2197.52</v>
      </c>
      <c r="Q39" s="42" t="s">
        <v>40</v>
      </c>
      <c r="R39" s="42" t="s">
        <v>1</v>
      </c>
      <c r="S39" s="54">
        <v>123616</v>
      </c>
    </row>
    <row r="40" spans="1:19" s="71" customFormat="1" x14ac:dyDescent="0.25">
      <c r="A40" s="38">
        <v>18</v>
      </c>
      <c r="B40" s="32" t="s">
        <v>103</v>
      </c>
      <c r="C40" s="42"/>
      <c r="D40" s="33"/>
      <c r="E40" s="42"/>
      <c r="F40" s="33"/>
      <c r="G40" s="42"/>
      <c r="H40" s="42"/>
      <c r="I40" s="42"/>
      <c r="J40" s="33"/>
      <c r="K40" s="33"/>
      <c r="L40" s="33"/>
      <c r="M40" s="33"/>
      <c r="N40" s="42"/>
      <c r="O40" s="39"/>
      <c r="P40" s="36"/>
      <c r="Q40" s="42"/>
      <c r="R40" s="42"/>
      <c r="S40" s="54"/>
    </row>
    <row r="41" spans="1:19" s="71" customFormat="1" x14ac:dyDescent="0.25">
      <c r="A41" s="38"/>
      <c r="B41" s="32"/>
      <c r="C41" s="42"/>
      <c r="D41" s="33"/>
      <c r="E41" s="42"/>
      <c r="F41" s="33"/>
      <c r="G41" s="42"/>
      <c r="H41" s="42"/>
      <c r="I41" s="42"/>
      <c r="J41" s="33"/>
      <c r="K41" s="33"/>
      <c r="L41" s="33"/>
      <c r="M41" s="33"/>
      <c r="N41" s="42"/>
      <c r="O41" s="39">
        <v>1568</v>
      </c>
      <c r="P41" s="36">
        <v>1287.44</v>
      </c>
      <c r="Q41" s="42" t="s">
        <v>42</v>
      </c>
      <c r="R41" s="42" t="s">
        <v>1</v>
      </c>
      <c r="S41" s="54">
        <f>O41*P41/100</f>
        <v>20187.059200000003</v>
      </c>
    </row>
    <row r="42" spans="1:19" s="71" customFormat="1" ht="54" customHeight="1" x14ac:dyDescent="0.25">
      <c r="A42" s="38">
        <v>19</v>
      </c>
      <c r="B42" s="73" t="s">
        <v>104</v>
      </c>
      <c r="C42" s="73"/>
      <c r="D42" s="73"/>
      <c r="E42" s="73"/>
      <c r="F42" s="73"/>
      <c r="G42" s="73"/>
      <c r="H42" s="73"/>
      <c r="I42" s="73"/>
      <c r="J42" s="73"/>
      <c r="K42" s="73"/>
      <c r="L42" s="73"/>
      <c r="M42" s="73"/>
      <c r="N42" s="73"/>
      <c r="O42" s="73"/>
      <c r="P42" s="36"/>
      <c r="Q42" s="42"/>
      <c r="R42" s="42"/>
      <c r="S42" s="54"/>
    </row>
    <row r="43" spans="1:19" s="71" customFormat="1" x14ac:dyDescent="0.25">
      <c r="A43" s="38"/>
      <c r="B43" s="32"/>
      <c r="C43" s="42"/>
      <c r="D43" s="33"/>
      <c r="E43" s="39"/>
      <c r="F43" s="33"/>
      <c r="G43" s="39"/>
      <c r="H43" s="42"/>
      <c r="I43" s="42"/>
      <c r="J43" s="33"/>
      <c r="K43" s="33"/>
      <c r="L43" s="33"/>
      <c r="M43" s="33"/>
      <c r="N43" s="42"/>
      <c r="O43" s="39">
        <v>74</v>
      </c>
      <c r="P43" s="36">
        <v>12346.65</v>
      </c>
      <c r="Q43" s="42" t="s">
        <v>42</v>
      </c>
      <c r="R43" s="42" t="s">
        <v>1</v>
      </c>
      <c r="S43" s="54">
        <f>O43*P43/100</f>
        <v>9136.5210000000006</v>
      </c>
    </row>
    <row r="44" spans="1:19" s="71" customFormat="1" ht="46.5" customHeight="1" x14ac:dyDescent="0.25">
      <c r="A44" s="38">
        <v>20</v>
      </c>
      <c r="B44" s="74" t="s">
        <v>85</v>
      </c>
      <c r="C44" s="74"/>
      <c r="D44" s="74"/>
      <c r="E44" s="74"/>
      <c r="F44" s="74"/>
      <c r="G44" s="74"/>
      <c r="H44" s="74"/>
      <c r="I44" s="74"/>
      <c r="J44" s="74"/>
      <c r="K44" s="74"/>
      <c r="L44" s="74"/>
      <c r="M44" s="74"/>
      <c r="N44" s="74"/>
      <c r="O44" s="39"/>
      <c r="P44" s="36"/>
      <c r="Q44" s="42"/>
      <c r="R44" s="42"/>
      <c r="S44" s="54"/>
    </row>
    <row r="45" spans="1:19" s="71" customFormat="1" x14ac:dyDescent="0.25">
      <c r="A45" s="38"/>
      <c r="B45" s="32"/>
      <c r="C45" s="42"/>
      <c r="D45" s="33"/>
      <c r="E45" s="42"/>
      <c r="F45" s="33"/>
      <c r="G45" s="42"/>
      <c r="H45" s="42"/>
      <c r="I45" s="42"/>
      <c r="J45" s="33"/>
      <c r="K45" s="33"/>
      <c r="L45" s="33"/>
      <c r="M45" s="33"/>
      <c r="N45" s="42"/>
      <c r="O45" s="39">
        <v>1478</v>
      </c>
      <c r="P45" s="36">
        <v>4411.82</v>
      </c>
      <c r="Q45" s="42" t="s">
        <v>40</v>
      </c>
      <c r="R45" s="42" t="s">
        <v>1</v>
      </c>
      <c r="S45" s="54">
        <f>O45*P45/100</f>
        <v>65206.6996</v>
      </c>
    </row>
    <row r="46" spans="1:19" s="71" customFormat="1" ht="48" customHeight="1" x14ac:dyDescent="0.25">
      <c r="A46" s="38" t="s">
        <v>91</v>
      </c>
      <c r="B46" s="74" t="s">
        <v>68</v>
      </c>
      <c r="C46" s="74"/>
      <c r="D46" s="74"/>
      <c r="E46" s="74"/>
      <c r="F46" s="74"/>
      <c r="G46" s="74"/>
      <c r="H46" s="74"/>
      <c r="I46" s="74"/>
      <c r="J46" s="74"/>
      <c r="K46" s="74"/>
      <c r="L46" s="74"/>
      <c r="M46" s="74"/>
      <c r="N46" s="74"/>
      <c r="O46" s="39"/>
      <c r="P46" s="36"/>
      <c r="Q46" s="42"/>
      <c r="R46" s="42"/>
      <c r="S46" s="54"/>
    </row>
    <row r="47" spans="1:19" s="71" customFormat="1" x14ac:dyDescent="0.25">
      <c r="A47" s="38"/>
      <c r="B47" s="32"/>
      <c r="C47" s="42"/>
      <c r="D47" s="33"/>
      <c r="E47" s="42"/>
      <c r="F47" s="33"/>
      <c r="G47" s="42"/>
      <c r="H47" s="42"/>
      <c r="I47" s="42"/>
      <c r="J47" s="33"/>
      <c r="K47" s="33"/>
      <c r="L47" s="33"/>
      <c r="M47" s="33"/>
      <c r="N47" s="42"/>
      <c r="O47" s="39">
        <v>3263</v>
      </c>
      <c r="P47" s="36">
        <v>3275.5</v>
      </c>
      <c r="Q47" s="42" t="s">
        <v>40</v>
      </c>
      <c r="R47" s="42" t="s">
        <v>1</v>
      </c>
      <c r="S47" s="54">
        <f>O47*P47/100</f>
        <v>106879.565</v>
      </c>
    </row>
    <row r="48" spans="1:19" s="71" customFormat="1" ht="48" customHeight="1" x14ac:dyDescent="0.25">
      <c r="A48" s="38">
        <v>21</v>
      </c>
      <c r="B48" s="74" t="s">
        <v>105</v>
      </c>
      <c r="C48" s="74"/>
      <c r="D48" s="74"/>
      <c r="E48" s="74"/>
      <c r="F48" s="74"/>
      <c r="G48" s="74"/>
      <c r="H48" s="74"/>
      <c r="I48" s="74"/>
      <c r="J48" s="74"/>
      <c r="K48" s="74"/>
      <c r="L48" s="74"/>
      <c r="M48" s="74"/>
      <c r="N48" s="74"/>
      <c r="O48" s="39"/>
      <c r="P48" s="36"/>
      <c r="Q48" s="42"/>
      <c r="R48" s="42"/>
      <c r="S48" s="54"/>
    </row>
    <row r="49" spans="1:20" s="71" customFormat="1" x14ac:dyDescent="0.25">
      <c r="A49" s="38"/>
      <c r="B49" s="32"/>
      <c r="C49" s="42"/>
      <c r="D49" s="33"/>
      <c r="E49" s="42"/>
      <c r="F49" s="33"/>
      <c r="G49" s="42"/>
      <c r="H49" s="42"/>
      <c r="I49" s="42"/>
      <c r="J49" s="33"/>
      <c r="K49" s="33"/>
      <c r="L49" s="33"/>
      <c r="M49" s="33"/>
      <c r="N49" s="42"/>
      <c r="O49" s="39">
        <v>194</v>
      </c>
      <c r="P49" s="36">
        <v>27747.06</v>
      </c>
      <c r="Q49" s="42" t="s">
        <v>40</v>
      </c>
      <c r="R49" s="42" t="s">
        <v>1</v>
      </c>
      <c r="S49" s="54">
        <f>O49*P49/100</f>
        <v>53829.296400000007</v>
      </c>
    </row>
    <row r="50" spans="1:20" s="71" customFormat="1" ht="119.25" customHeight="1" x14ac:dyDescent="0.25">
      <c r="A50" s="38">
        <v>22</v>
      </c>
      <c r="B50" s="74" t="s">
        <v>106</v>
      </c>
      <c r="C50" s="74"/>
      <c r="D50" s="74"/>
      <c r="E50" s="74"/>
      <c r="F50" s="74"/>
      <c r="G50" s="74"/>
      <c r="H50" s="74"/>
      <c r="I50" s="74"/>
      <c r="J50" s="74"/>
      <c r="K50" s="74"/>
      <c r="L50" s="74"/>
      <c r="M50" s="74"/>
      <c r="N50" s="74"/>
      <c r="O50" s="39"/>
      <c r="P50" s="36"/>
      <c r="Q50" s="42"/>
      <c r="R50" s="42"/>
      <c r="S50" s="54"/>
    </row>
    <row r="51" spans="1:20" s="71" customFormat="1" x14ac:dyDescent="0.25">
      <c r="A51" s="38"/>
      <c r="B51" s="32"/>
      <c r="C51" s="42"/>
      <c r="D51" s="33"/>
      <c r="E51" s="42"/>
      <c r="F51" s="33"/>
      <c r="G51" s="42"/>
      <c r="H51" s="42"/>
      <c r="I51" s="42"/>
      <c r="J51" s="33"/>
      <c r="K51" s="33"/>
      <c r="L51" s="33"/>
      <c r="M51" s="33"/>
      <c r="N51" s="42"/>
      <c r="O51" s="39">
        <v>290</v>
      </c>
      <c r="P51" s="36">
        <v>47651.56</v>
      </c>
      <c r="Q51" s="42" t="s">
        <v>40</v>
      </c>
      <c r="R51" s="42" t="s">
        <v>1</v>
      </c>
      <c r="S51" s="54">
        <f>O51*P51/100</f>
        <v>138189.52399999998</v>
      </c>
    </row>
    <row r="52" spans="1:20" s="33" customFormat="1" ht="45" customHeight="1" x14ac:dyDescent="0.25">
      <c r="A52" s="38">
        <v>23</v>
      </c>
      <c r="B52" s="76" t="s">
        <v>43</v>
      </c>
      <c r="C52" s="76"/>
      <c r="D52" s="76"/>
      <c r="E52" s="76"/>
      <c r="F52" s="76"/>
      <c r="G52" s="76"/>
      <c r="H52" s="76"/>
      <c r="I52" s="76"/>
      <c r="J52" s="76"/>
      <c r="K52" s="76"/>
      <c r="L52" s="76"/>
      <c r="M52" s="76"/>
      <c r="N52" s="76"/>
      <c r="O52" s="76"/>
      <c r="P52" s="42"/>
      <c r="S52" s="54"/>
      <c r="T52" s="61"/>
    </row>
    <row r="53" spans="1:20" s="33" customFormat="1" ht="14.25" customHeight="1" x14ac:dyDescent="0.25">
      <c r="A53" s="38"/>
      <c r="B53" s="32"/>
      <c r="C53" s="42"/>
      <c r="E53" s="42"/>
      <c r="G53" s="42"/>
      <c r="H53" s="42"/>
      <c r="I53" s="42"/>
      <c r="N53" s="42"/>
      <c r="O53" s="39">
        <v>101</v>
      </c>
      <c r="P53" s="36">
        <v>228.9</v>
      </c>
      <c r="Q53" s="42" t="s">
        <v>44</v>
      </c>
      <c r="R53" s="42" t="s">
        <v>1</v>
      </c>
      <c r="S53" s="54">
        <f>O53*P53</f>
        <v>23118.9</v>
      </c>
      <c r="T53" s="61"/>
    </row>
    <row r="54" spans="1:20" s="33" customFormat="1" ht="64.5" customHeight="1" x14ac:dyDescent="0.25">
      <c r="A54" s="38">
        <v>24</v>
      </c>
      <c r="B54" s="74" t="s">
        <v>107</v>
      </c>
      <c r="C54" s="74"/>
      <c r="D54" s="74"/>
      <c r="E54" s="74"/>
      <c r="F54" s="74"/>
      <c r="G54" s="74"/>
      <c r="H54" s="74"/>
      <c r="I54" s="74"/>
      <c r="J54" s="74"/>
      <c r="K54" s="74"/>
      <c r="L54" s="74"/>
      <c r="M54" s="74"/>
      <c r="N54" s="74"/>
      <c r="O54" s="39"/>
      <c r="P54" s="36"/>
      <c r="Q54" s="42"/>
      <c r="R54" s="42"/>
      <c r="S54" s="54"/>
      <c r="T54" s="61"/>
    </row>
    <row r="55" spans="1:20" s="33" customFormat="1" ht="14.25" customHeight="1" x14ac:dyDescent="0.25">
      <c r="A55" s="38"/>
      <c r="B55" s="32"/>
      <c r="C55" s="42"/>
      <c r="E55" s="42"/>
      <c r="G55" s="42"/>
      <c r="H55" s="42"/>
      <c r="I55" s="42"/>
      <c r="N55" s="42"/>
      <c r="O55" s="39">
        <v>176</v>
      </c>
      <c r="P55" s="36">
        <v>180.5</v>
      </c>
      <c r="Q55" s="42" t="s">
        <v>45</v>
      </c>
      <c r="R55" s="42" t="s">
        <v>1</v>
      </c>
      <c r="S55" s="54">
        <f>O55*P55</f>
        <v>31768</v>
      </c>
      <c r="T55" s="61"/>
    </row>
    <row r="56" spans="1:20" s="33" customFormat="1" ht="65.25" customHeight="1" x14ac:dyDescent="0.25">
      <c r="A56" s="38">
        <v>25</v>
      </c>
      <c r="B56" s="74" t="s">
        <v>89</v>
      </c>
      <c r="C56" s="74"/>
      <c r="D56" s="74"/>
      <c r="E56" s="74"/>
      <c r="F56" s="74"/>
      <c r="G56" s="74"/>
      <c r="H56" s="74"/>
      <c r="I56" s="74"/>
      <c r="J56" s="74"/>
      <c r="K56" s="74"/>
      <c r="L56" s="74"/>
      <c r="M56" s="74"/>
      <c r="N56" s="74"/>
      <c r="O56" s="39"/>
      <c r="P56" s="36"/>
      <c r="Q56" s="42"/>
      <c r="R56" s="42"/>
      <c r="S56" s="54"/>
      <c r="T56" s="61"/>
    </row>
    <row r="57" spans="1:20" s="33" customFormat="1" ht="14.25" customHeight="1" x14ac:dyDescent="0.25">
      <c r="A57" s="38"/>
      <c r="B57" s="32"/>
      <c r="C57" s="42"/>
      <c r="E57" s="42"/>
      <c r="G57" s="42"/>
      <c r="H57" s="42"/>
      <c r="I57" s="42"/>
      <c r="N57" s="42"/>
      <c r="O57" s="39">
        <v>131</v>
      </c>
      <c r="P57" s="36">
        <v>902.93</v>
      </c>
      <c r="Q57" s="42" t="s">
        <v>45</v>
      </c>
      <c r="R57" s="42" t="s">
        <v>1</v>
      </c>
      <c r="S57" s="54">
        <f>O57*P57</f>
        <v>118283.82999999999</v>
      </c>
      <c r="T57" s="61"/>
    </row>
    <row r="58" spans="1:20" s="33" customFormat="1" ht="14.25" customHeight="1" x14ac:dyDescent="0.25">
      <c r="A58" s="38">
        <v>26</v>
      </c>
      <c r="B58" s="32" t="s">
        <v>98</v>
      </c>
      <c r="C58" s="42"/>
      <c r="E58" s="42"/>
      <c r="G58" s="42"/>
      <c r="H58" s="42"/>
      <c r="I58" s="42"/>
      <c r="N58" s="42"/>
      <c r="O58" s="39"/>
      <c r="P58" s="36"/>
      <c r="Q58" s="42"/>
      <c r="R58" s="42"/>
      <c r="S58" s="54"/>
      <c r="T58" s="61"/>
    </row>
    <row r="59" spans="1:20" s="33" customFormat="1" ht="14.25" customHeight="1" x14ac:dyDescent="0.25">
      <c r="A59" s="38"/>
      <c r="B59" s="32"/>
      <c r="C59" s="42"/>
      <c r="E59" s="42"/>
      <c r="G59" s="42"/>
      <c r="H59" s="42"/>
      <c r="I59" s="42"/>
      <c r="N59" s="42"/>
      <c r="O59" s="39">
        <v>2298</v>
      </c>
      <c r="P59" s="36">
        <v>555</v>
      </c>
      <c r="Q59" s="42" t="s">
        <v>40</v>
      </c>
      <c r="R59" s="42" t="s">
        <v>1</v>
      </c>
      <c r="S59" s="54">
        <f>O59*P59/100</f>
        <v>12753.9</v>
      </c>
      <c r="T59" s="61"/>
    </row>
    <row r="60" spans="1:20" s="33" customFormat="1" ht="14.25" customHeight="1" x14ac:dyDescent="0.25">
      <c r="A60" s="38">
        <v>27</v>
      </c>
      <c r="B60" s="32" t="s">
        <v>72</v>
      </c>
      <c r="C60" s="42"/>
      <c r="E60" s="42"/>
      <c r="G60" s="42"/>
      <c r="H60" s="42"/>
      <c r="I60" s="42"/>
      <c r="N60" s="42"/>
      <c r="O60" s="39"/>
      <c r="P60" s="36"/>
      <c r="Q60" s="42"/>
      <c r="R60" s="42"/>
      <c r="S60" s="54"/>
      <c r="T60" s="61"/>
    </row>
    <row r="61" spans="1:20" s="33" customFormat="1" ht="14.25" customHeight="1" x14ac:dyDescent="0.25">
      <c r="A61" s="38"/>
      <c r="B61" s="32"/>
      <c r="C61" s="42"/>
      <c r="E61" s="42"/>
      <c r="G61" s="42"/>
      <c r="H61" s="42"/>
      <c r="I61" s="42"/>
      <c r="N61" s="42"/>
      <c r="O61" s="39">
        <v>64</v>
      </c>
      <c r="P61" s="36">
        <v>58.11</v>
      </c>
      <c r="Q61" s="42" t="s">
        <v>45</v>
      </c>
      <c r="R61" s="42" t="s">
        <v>1</v>
      </c>
      <c r="S61" s="54">
        <f>O61*P61</f>
        <v>3719.04</v>
      </c>
      <c r="T61" s="61"/>
    </row>
    <row r="62" spans="1:20" s="33" customFormat="1" ht="14.25" customHeight="1" x14ac:dyDescent="0.25">
      <c r="A62" s="38">
        <v>28</v>
      </c>
      <c r="B62" s="32" t="s">
        <v>96</v>
      </c>
      <c r="C62" s="42"/>
      <c r="E62" s="42"/>
      <c r="G62" s="42"/>
      <c r="H62" s="42"/>
      <c r="I62" s="42"/>
      <c r="N62" s="42"/>
      <c r="O62" s="39"/>
      <c r="P62" s="36"/>
      <c r="Q62" s="42"/>
      <c r="R62" s="42"/>
      <c r="S62" s="54"/>
      <c r="T62" s="61"/>
    </row>
    <row r="63" spans="1:20" s="33" customFormat="1" ht="14.25" customHeight="1" x14ac:dyDescent="0.25">
      <c r="A63" s="38"/>
      <c r="B63" s="32"/>
      <c r="C63" s="42"/>
      <c r="E63" s="42"/>
      <c r="G63" s="42"/>
      <c r="H63" s="42"/>
      <c r="I63" s="42"/>
      <c r="N63" s="42"/>
      <c r="O63" s="39">
        <v>6</v>
      </c>
      <c r="P63" s="36">
        <v>261.25</v>
      </c>
      <c r="Q63" s="42" t="s">
        <v>97</v>
      </c>
      <c r="R63" s="42" t="s">
        <v>1</v>
      </c>
      <c r="S63" s="54">
        <f>O63*P63</f>
        <v>1567.5</v>
      </c>
      <c r="T63" s="61"/>
    </row>
    <row r="64" spans="1:20" s="33" customFormat="1" ht="15" customHeight="1" x14ac:dyDescent="0.25">
      <c r="A64" s="38">
        <v>29</v>
      </c>
      <c r="B64" s="33" t="s">
        <v>99</v>
      </c>
      <c r="C64" s="42"/>
      <c r="E64" s="42"/>
      <c r="G64" s="42"/>
      <c r="H64" s="42"/>
      <c r="I64" s="42"/>
      <c r="N64" s="42"/>
      <c r="O64" s="39"/>
      <c r="P64" s="55"/>
      <c r="Q64" s="38"/>
      <c r="R64" s="38"/>
      <c r="S64" s="56"/>
      <c r="T64" s="52"/>
    </row>
    <row r="65" spans="1:20" s="33" customFormat="1" x14ac:dyDescent="0.25">
      <c r="A65" s="38"/>
      <c r="B65" s="32"/>
      <c r="C65" s="42"/>
      <c r="E65" s="42"/>
      <c r="G65" s="42"/>
      <c r="H65" s="42"/>
      <c r="I65" s="42"/>
      <c r="N65" s="42"/>
      <c r="O65" s="57">
        <v>1826</v>
      </c>
      <c r="P65" s="55">
        <v>829.95</v>
      </c>
      <c r="Q65" s="38" t="s">
        <v>40</v>
      </c>
      <c r="R65" s="38" t="s">
        <v>1</v>
      </c>
      <c r="S65" s="60">
        <f>O65*P65/100</f>
        <v>15154.887000000002</v>
      </c>
      <c r="T65" s="52"/>
    </row>
    <row r="66" spans="1:20" s="33" customFormat="1" x14ac:dyDescent="0.25">
      <c r="A66" s="38">
        <v>30</v>
      </c>
      <c r="B66" s="32" t="s">
        <v>86</v>
      </c>
      <c r="C66" s="42"/>
      <c r="E66" s="42"/>
      <c r="G66" s="42"/>
      <c r="H66" s="42"/>
      <c r="I66" s="42"/>
      <c r="N66" s="42"/>
      <c r="O66" s="57"/>
      <c r="P66" s="55"/>
      <c r="Q66" s="38"/>
      <c r="R66" s="38"/>
      <c r="S66" s="60"/>
      <c r="T66" s="61"/>
    </row>
    <row r="67" spans="1:20" s="33" customFormat="1" x14ac:dyDescent="0.25">
      <c r="A67" s="38"/>
      <c r="B67" s="32"/>
      <c r="C67" s="42"/>
      <c r="E67" s="42"/>
      <c r="G67" s="42"/>
      <c r="H67" s="42"/>
      <c r="I67" s="42"/>
      <c r="N67" s="42"/>
      <c r="O67" s="57">
        <v>1509</v>
      </c>
      <c r="P67" s="55">
        <v>442.75</v>
      </c>
      <c r="Q67" s="38" t="s">
        <v>40</v>
      </c>
      <c r="R67" s="38" t="s">
        <v>1</v>
      </c>
      <c r="S67" s="60">
        <f>O67*P67/100</f>
        <v>6681.0974999999999</v>
      </c>
      <c r="T67" s="61"/>
    </row>
    <row r="68" spans="1:20" s="33" customFormat="1" x14ac:dyDescent="0.25">
      <c r="A68" s="38">
        <v>31</v>
      </c>
      <c r="B68" s="33" t="s">
        <v>69</v>
      </c>
      <c r="N68" s="42"/>
      <c r="O68" s="42"/>
      <c r="S68" s="54"/>
      <c r="T68" s="61"/>
    </row>
    <row r="69" spans="1:20" s="33" customFormat="1" x14ac:dyDescent="0.25">
      <c r="A69" s="38"/>
      <c r="B69" s="32"/>
      <c r="C69" s="42"/>
      <c r="E69" s="42"/>
      <c r="G69" s="42"/>
      <c r="H69" s="42"/>
      <c r="I69" s="42"/>
      <c r="N69" s="42"/>
      <c r="O69" s="39">
        <v>8706</v>
      </c>
      <c r="P69" s="36">
        <v>443.27</v>
      </c>
      <c r="Q69" s="42" t="s">
        <v>40</v>
      </c>
      <c r="R69" s="42" t="s">
        <v>1</v>
      </c>
      <c r="S69" s="54">
        <f>O69*P69/100</f>
        <v>38591.086199999998</v>
      </c>
      <c r="T69" s="61"/>
    </row>
    <row r="70" spans="1:20" s="33" customFormat="1" ht="18.75" customHeight="1" x14ac:dyDescent="0.25">
      <c r="A70" s="38">
        <v>32</v>
      </c>
      <c r="B70" s="33" t="s">
        <v>108</v>
      </c>
      <c r="N70" s="42"/>
      <c r="O70" s="42"/>
      <c r="S70" s="54"/>
      <c r="T70" s="61"/>
    </row>
    <row r="71" spans="1:20" s="33" customFormat="1" x14ac:dyDescent="0.25">
      <c r="A71" s="38"/>
      <c r="B71" s="32"/>
      <c r="C71" s="42"/>
      <c r="E71" s="42"/>
      <c r="G71" s="42"/>
      <c r="H71" s="42"/>
      <c r="I71" s="42"/>
      <c r="N71" s="42"/>
      <c r="O71" s="39">
        <v>10337</v>
      </c>
      <c r="P71" s="36">
        <v>1043.9000000000001</v>
      </c>
      <c r="Q71" s="42" t="s">
        <v>40</v>
      </c>
      <c r="R71" s="42" t="s">
        <v>1</v>
      </c>
      <c r="S71" s="54">
        <f>O71*P71/100</f>
        <v>107907.94300000001</v>
      </c>
      <c r="T71" s="61"/>
    </row>
    <row r="72" spans="1:20" s="33" customFormat="1" ht="30.75" customHeight="1" x14ac:dyDescent="0.25">
      <c r="A72" s="38">
        <v>33</v>
      </c>
      <c r="B72" s="76" t="s">
        <v>87</v>
      </c>
      <c r="C72" s="76"/>
      <c r="D72" s="76"/>
      <c r="E72" s="76"/>
      <c r="F72" s="76"/>
      <c r="G72" s="76"/>
      <c r="H72" s="76"/>
      <c r="I72" s="76"/>
      <c r="J72" s="76"/>
      <c r="K72" s="76"/>
      <c r="L72" s="76"/>
      <c r="M72" s="76"/>
      <c r="N72" s="36"/>
      <c r="O72" s="42"/>
      <c r="S72" s="54"/>
      <c r="T72" s="52"/>
    </row>
    <row r="73" spans="1:20" s="33" customFormat="1" x14ac:dyDescent="0.25">
      <c r="A73" s="38"/>
      <c r="B73" s="32"/>
      <c r="C73" s="42"/>
      <c r="E73" s="42"/>
      <c r="G73" s="42"/>
      <c r="H73" s="42"/>
      <c r="I73" s="42"/>
      <c r="N73" s="42"/>
      <c r="O73" s="39">
        <v>463</v>
      </c>
      <c r="P73" s="36">
        <v>2116.41</v>
      </c>
      <c r="Q73" s="42" t="s">
        <v>40</v>
      </c>
      <c r="R73" s="42" t="s">
        <v>1</v>
      </c>
      <c r="S73" s="54">
        <f>O73*P73/100</f>
        <v>9798.9782999999989</v>
      </c>
      <c r="T73" s="52" t="s">
        <v>41</v>
      </c>
    </row>
    <row r="74" spans="1:20" s="33" customFormat="1" ht="35.25" customHeight="1" x14ac:dyDescent="0.25">
      <c r="A74" s="38">
        <v>36</v>
      </c>
      <c r="B74" s="76" t="s">
        <v>100</v>
      </c>
      <c r="C74" s="74"/>
      <c r="D74" s="74"/>
      <c r="E74" s="74"/>
      <c r="F74" s="74"/>
      <c r="G74" s="74"/>
      <c r="H74" s="74"/>
      <c r="I74" s="74"/>
      <c r="J74" s="74"/>
      <c r="K74" s="74"/>
      <c r="L74" s="74"/>
      <c r="M74" s="74"/>
      <c r="N74" s="74"/>
      <c r="O74" s="42"/>
      <c r="P74" s="42"/>
      <c r="S74" s="54"/>
      <c r="T74" s="58"/>
    </row>
    <row r="75" spans="1:20" s="33" customFormat="1" ht="14.25" customHeight="1" x14ac:dyDescent="0.25">
      <c r="A75" s="38" t="s">
        <v>91</v>
      </c>
      <c r="B75" s="76" t="s">
        <v>109</v>
      </c>
      <c r="C75" s="76"/>
      <c r="D75" s="76"/>
      <c r="E75" s="76"/>
      <c r="F75" s="70"/>
      <c r="G75" s="70"/>
      <c r="H75" s="70"/>
      <c r="I75" s="70"/>
      <c r="J75" s="70"/>
      <c r="K75" s="70"/>
      <c r="L75" s="70"/>
      <c r="M75" s="70"/>
      <c r="N75" s="70"/>
      <c r="O75" s="39">
        <v>1996</v>
      </c>
      <c r="P75" s="36">
        <v>1662.21</v>
      </c>
      <c r="Q75" s="42" t="s">
        <v>40</v>
      </c>
      <c r="R75" s="42" t="s">
        <v>1</v>
      </c>
      <c r="S75" s="54">
        <f>O75*P75/100</f>
        <v>33177.711600000002</v>
      </c>
      <c r="T75" s="61"/>
    </row>
    <row r="76" spans="1:20" s="33" customFormat="1" ht="14.25" customHeight="1" x14ac:dyDescent="0.25">
      <c r="A76" s="38"/>
      <c r="B76" s="69"/>
      <c r="C76" s="70"/>
      <c r="D76" s="70"/>
      <c r="E76" s="70"/>
      <c r="F76" s="70"/>
      <c r="G76" s="70"/>
      <c r="H76" s="70"/>
      <c r="I76" s="70"/>
      <c r="J76" s="70"/>
      <c r="K76" s="70"/>
      <c r="L76" s="70"/>
      <c r="M76" s="70"/>
      <c r="N76" s="70"/>
      <c r="O76" s="42"/>
      <c r="P76" s="42"/>
      <c r="S76" s="54"/>
      <c r="T76" s="61"/>
    </row>
    <row r="77" spans="1:20" s="33" customFormat="1" ht="32.25" customHeight="1" x14ac:dyDescent="0.25">
      <c r="A77" s="38">
        <v>37</v>
      </c>
      <c r="B77" s="76" t="s">
        <v>110</v>
      </c>
      <c r="C77" s="74"/>
      <c r="D77" s="74"/>
      <c r="E77" s="74"/>
      <c r="F77" s="74"/>
      <c r="G77" s="74"/>
      <c r="H77" s="74"/>
      <c r="I77" s="74"/>
      <c r="J77" s="74"/>
      <c r="K77" s="74"/>
      <c r="L77" s="74"/>
      <c r="M77" s="74"/>
      <c r="N77" s="74"/>
      <c r="O77" s="42"/>
      <c r="P77" s="42"/>
      <c r="S77" s="54"/>
      <c r="T77" s="61"/>
    </row>
    <row r="78" spans="1:20" s="33" customFormat="1" x14ac:dyDescent="0.25">
      <c r="A78" s="38"/>
      <c r="B78" s="32"/>
      <c r="C78" s="42"/>
      <c r="D78" s="61"/>
      <c r="E78" s="61"/>
      <c r="G78" s="42"/>
      <c r="H78" s="42"/>
      <c r="I78" s="42"/>
      <c r="N78" s="42"/>
      <c r="O78" s="39">
        <v>2709</v>
      </c>
      <c r="P78" s="36">
        <v>1270.83</v>
      </c>
      <c r="Q78" s="42" t="s">
        <v>40</v>
      </c>
      <c r="R78" s="42" t="s">
        <v>1</v>
      </c>
      <c r="S78" s="54">
        <f>O78*P78/100</f>
        <v>34426.784699999997</v>
      </c>
      <c r="T78" s="61"/>
    </row>
    <row r="79" spans="1:20" s="33" customFormat="1" x14ac:dyDescent="0.25">
      <c r="A79" s="38"/>
      <c r="B79" s="32"/>
      <c r="C79" s="42"/>
      <c r="D79" s="61"/>
      <c r="E79" s="61"/>
      <c r="G79" s="42"/>
      <c r="H79" s="42"/>
      <c r="I79" s="42"/>
      <c r="N79" s="42"/>
      <c r="O79" s="39"/>
      <c r="P79" s="36"/>
      <c r="Q79" s="42"/>
      <c r="R79" s="42"/>
      <c r="S79" s="54"/>
      <c r="T79" s="61"/>
    </row>
    <row r="80" spans="1:20" s="33" customFormat="1" x14ac:dyDescent="0.25">
      <c r="A80" s="38"/>
      <c r="B80" s="32"/>
      <c r="C80" s="42"/>
      <c r="E80" s="42"/>
      <c r="G80" s="42"/>
      <c r="H80" s="42"/>
      <c r="I80" s="42"/>
      <c r="N80" s="42"/>
      <c r="O80" s="42"/>
      <c r="P80" s="42"/>
      <c r="Q80" s="33" t="s">
        <v>47</v>
      </c>
      <c r="R80" s="42" t="s">
        <v>1</v>
      </c>
      <c r="S80" s="59">
        <f>SUM(S6:S79)</f>
        <v>1855041.5336199999</v>
      </c>
      <c r="T80" s="52" t="s">
        <v>41</v>
      </c>
    </row>
    <row r="81" spans="1:22" s="53" customFormat="1" x14ac:dyDescent="0.25">
      <c r="A81" s="84" t="s">
        <v>73</v>
      </c>
      <c r="B81" s="84"/>
      <c r="C81" s="84"/>
      <c r="D81" s="84"/>
      <c r="E81" s="84"/>
      <c r="F81" s="84"/>
      <c r="G81" s="84"/>
      <c r="H81" s="84"/>
      <c r="I81" s="84"/>
      <c r="J81" s="84"/>
      <c r="K81" s="84"/>
      <c r="L81" s="84"/>
      <c r="M81" s="84"/>
      <c r="N81" s="84"/>
      <c r="O81" s="84"/>
      <c r="P81" s="84"/>
      <c r="Q81" s="84"/>
      <c r="R81" s="84"/>
      <c r="S81" s="84"/>
      <c r="T81" s="52"/>
    </row>
    <row r="82" spans="1:22" x14ac:dyDescent="0.25">
      <c r="A82" s="83" t="s">
        <v>74</v>
      </c>
      <c r="B82" s="83"/>
      <c r="C82" s="83"/>
      <c r="D82" s="83"/>
      <c r="E82" s="83"/>
      <c r="F82" s="83"/>
      <c r="G82" s="83"/>
      <c r="H82" s="83"/>
      <c r="I82" s="83"/>
      <c r="J82" s="83"/>
      <c r="K82" s="83"/>
      <c r="L82" s="83"/>
      <c r="M82" s="83"/>
      <c r="N82" s="83"/>
      <c r="O82" s="83"/>
      <c r="P82" s="83"/>
      <c r="Q82" s="83"/>
      <c r="R82" s="83"/>
      <c r="S82" s="83"/>
      <c r="T82" s="53"/>
      <c r="U82" s="53"/>
      <c r="V82" s="53"/>
    </row>
    <row r="83" spans="1:22" x14ac:dyDescent="0.25">
      <c r="A83" s="83" t="s">
        <v>75</v>
      </c>
      <c r="B83" s="83"/>
      <c r="C83" s="83"/>
      <c r="D83" s="83"/>
      <c r="E83" s="83"/>
      <c r="F83" s="83"/>
      <c r="G83" s="83"/>
      <c r="H83" s="83"/>
      <c r="I83" s="83"/>
      <c r="J83" s="83"/>
      <c r="K83" s="83"/>
      <c r="L83" s="83"/>
      <c r="M83" s="83"/>
      <c r="N83" s="83"/>
      <c r="O83" s="83"/>
      <c r="P83" s="83"/>
      <c r="Q83" s="83"/>
      <c r="R83" s="83"/>
      <c r="S83" s="83"/>
      <c r="T83" s="53"/>
      <c r="U83" s="53"/>
      <c r="V83" s="53"/>
    </row>
    <row r="84" spans="1:22" x14ac:dyDescent="0.25">
      <c r="A84" s="83" t="s">
        <v>76</v>
      </c>
      <c r="B84" s="83"/>
      <c r="C84" s="83"/>
      <c r="D84" s="83"/>
      <c r="E84" s="83"/>
      <c r="F84" s="83"/>
      <c r="G84" s="83"/>
      <c r="H84" s="83"/>
      <c r="I84" s="83"/>
      <c r="J84" s="83"/>
      <c r="K84" s="83"/>
      <c r="L84" s="83"/>
      <c r="M84" s="83"/>
      <c r="N84" s="83"/>
      <c r="O84" s="83"/>
      <c r="P84" s="83"/>
      <c r="Q84" s="83"/>
      <c r="R84" s="83"/>
      <c r="S84" s="83"/>
      <c r="T84" s="53"/>
      <c r="U84" s="53"/>
      <c r="V84" s="53"/>
    </row>
    <row r="85" spans="1:22" x14ac:dyDescent="0.25">
      <c r="A85" s="83" t="s">
        <v>77</v>
      </c>
      <c r="B85" s="83"/>
      <c r="C85" s="83"/>
      <c r="D85" s="83"/>
      <c r="E85" s="83"/>
      <c r="F85" s="83"/>
      <c r="G85" s="83"/>
      <c r="H85" s="83"/>
      <c r="I85" s="83"/>
      <c r="J85" s="83"/>
      <c r="K85" s="83"/>
      <c r="L85" s="83"/>
      <c r="M85" s="83"/>
      <c r="N85" s="83"/>
      <c r="O85" s="83"/>
      <c r="P85" s="83"/>
      <c r="Q85" s="83"/>
      <c r="R85" s="83"/>
      <c r="S85" s="83"/>
      <c r="T85" s="53"/>
      <c r="U85" s="53"/>
      <c r="V85" s="53"/>
    </row>
    <row r="86" spans="1:22" x14ac:dyDescent="0.25">
      <c r="A86" s="65"/>
      <c r="B86" s="65"/>
      <c r="C86" s="65"/>
      <c r="D86" s="65"/>
      <c r="E86" s="65"/>
      <c r="F86" s="65"/>
      <c r="G86" s="65"/>
      <c r="H86" s="65"/>
      <c r="I86" s="65"/>
      <c r="J86" s="65"/>
      <c r="K86" s="65"/>
      <c r="L86" s="65"/>
      <c r="M86" s="65"/>
      <c r="N86" s="65"/>
      <c r="O86" s="65"/>
      <c r="P86" s="65"/>
      <c r="Q86" s="65"/>
      <c r="R86" s="65"/>
      <c r="S86" s="63"/>
      <c r="T86" s="53"/>
      <c r="U86" s="53"/>
      <c r="V86" s="53"/>
    </row>
    <row r="87" spans="1:22" x14ac:dyDescent="0.25">
      <c r="A87" s="65"/>
      <c r="B87" s="65"/>
      <c r="C87" s="65"/>
      <c r="D87" s="65"/>
      <c r="E87" s="65"/>
      <c r="F87" s="65"/>
      <c r="G87" s="65"/>
      <c r="H87" s="65"/>
      <c r="I87" s="65"/>
      <c r="J87" s="65"/>
      <c r="K87" s="65"/>
      <c r="L87" s="65"/>
      <c r="M87" s="65"/>
      <c r="N87" s="65"/>
      <c r="O87" s="65"/>
      <c r="P87" s="65"/>
      <c r="Q87" s="65"/>
      <c r="R87" s="65"/>
      <c r="S87" s="63"/>
      <c r="T87" s="53"/>
      <c r="U87" s="53"/>
      <c r="V87" s="53"/>
    </row>
    <row r="88" spans="1:22" x14ac:dyDescent="0.25">
      <c r="A88" s="65"/>
      <c r="B88" s="65"/>
      <c r="C88" s="65"/>
      <c r="D88" s="65"/>
      <c r="E88" s="65"/>
      <c r="F88" s="65"/>
      <c r="G88" s="65"/>
      <c r="H88" s="65"/>
      <c r="I88" s="65"/>
      <c r="J88" s="65"/>
      <c r="K88" s="65"/>
      <c r="L88" s="65"/>
      <c r="M88" s="65"/>
      <c r="N88" s="65"/>
      <c r="O88" s="65"/>
      <c r="P88" s="65"/>
      <c r="Q88" s="65"/>
      <c r="R88" s="65"/>
      <c r="S88" s="63"/>
      <c r="T88" s="53"/>
      <c r="U88" s="53"/>
      <c r="V88" s="53"/>
    </row>
    <row r="89" spans="1:22" x14ac:dyDescent="0.25">
      <c r="B89" s="50" t="s">
        <v>78</v>
      </c>
      <c r="C89" s="64"/>
      <c r="D89" s="65"/>
      <c r="E89" s="64"/>
      <c r="G89" s="64"/>
      <c r="H89" s="64"/>
      <c r="I89" s="64"/>
      <c r="J89" s="65"/>
      <c r="K89" s="65"/>
      <c r="L89" s="65"/>
      <c r="M89" s="65"/>
      <c r="N89" s="64"/>
      <c r="O89" s="64"/>
      <c r="P89" s="64"/>
      <c r="Q89" s="65"/>
      <c r="R89" s="65"/>
      <c r="T89" s="53"/>
      <c r="U89" s="53"/>
      <c r="V89" s="53"/>
    </row>
    <row r="90" spans="1:22" x14ac:dyDescent="0.25">
      <c r="C90" s="64"/>
      <c r="D90" s="65"/>
      <c r="E90" s="64"/>
      <c r="G90" s="64"/>
      <c r="H90" s="64"/>
      <c r="I90" s="64"/>
      <c r="J90" s="65"/>
      <c r="K90" s="65"/>
      <c r="L90" s="65"/>
      <c r="M90" s="65"/>
      <c r="N90" s="64"/>
      <c r="O90" s="64"/>
      <c r="P90" s="64"/>
      <c r="Q90" s="65"/>
      <c r="R90" s="65"/>
      <c r="T90" s="53"/>
      <c r="U90" s="53"/>
      <c r="V90" s="53"/>
    </row>
    <row r="91" spans="1:22" x14ac:dyDescent="0.25">
      <c r="C91" s="64"/>
      <c r="D91" s="65"/>
      <c r="E91" s="64"/>
      <c r="G91" s="64"/>
      <c r="H91" s="64"/>
      <c r="I91" s="64"/>
      <c r="J91" s="65"/>
      <c r="K91" s="65"/>
      <c r="L91" s="65"/>
      <c r="M91" s="65"/>
      <c r="N91" s="64"/>
      <c r="O91" s="64"/>
      <c r="P91" s="64"/>
      <c r="Q91" s="65"/>
      <c r="R91" s="65"/>
    </row>
    <row r="92" spans="1:22" x14ac:dyDescent="0.25">
      <c r="C92" s="64"/>
      <c r="D92" s="65"/>
      <c r="E92" s="64"/>
      <c r="G92" s="64"/>
      <c r="H92" s="64"/>
      <c r="I92" s="64"/>
      <c r="J92" s="65"/>
      <c r="K92" s="65"/>
      <c r="L92" s="65"/>
      <c r="M92" s="65"/>
      <c r="N92" s="64"/>
      <c r="O92" s="64"/>
      <c r="P92" s="64"/>
      <c r="Q92" s="65"/>
      <c r="R92" s="65"/>
    </row>
    <row r="93" spans="1:22" x14ac:dyDescent="0.25">
      <c r="C93" s="64"/>
      <c r="D93" s="65"/>
      <c r="E93" s="64"/>
      <c r="G93" s="64"/>
      <c r="H93" s="64"/>
      <c r="I93" s="64"/>
      <c r="J93" s="65"/>
      <c r="K93" s="65"/>
      <c r="L93" s="65"/>
      <c r="M93" s="65"/>
      <c r="N93" s="64"/>
      <c r="O93" s="64"/>
      <c r="P93" s="64"/>
      <c r="Q93" s="65"/>
      <c r="R93" s="65"/>
    </row>
  </sheetData>
  <mergeCells count="31">
    <mergeCell ref="A83:S83"/>
    <mergeCell ref="A84:S84"/>
    <mergeCell ref="A85:S85"/>
    <mergeCell ref="B74:N74"/>
    <mergeCell ref="A82:S82"/>
    <mergeCell ref="A81:S81"/>
    <mergeCell ref="B77:N77"/>
    <mergeCell ref="A1:T1"/>
    <mergeCell ref="A2:T2"/>
    <mergeCell ref="A3:T3"/>
    <mergeCell ref="B4:N4"/>
    <mergeCell ref="R4:T4"/>
    <mergeCell ref="B56:N56"/>
    <mergeCell ref="B72:M72"/>
    <mergeCell ref="B75:E75"/>
    <mergeCell ref="B52:O52"/>
    <mergeCell ref="B54:N54"/>
    <mergeCell ref="E31:H31"/>
    <mergeCell ref="E29:H29"/>
    <mergeCell ref="B32:N32"/>
    <mergeCell ref="B34:N34"/>
    <mergeCell ref="B18:N18"/>
    <mergeCell ref="B20:O20"/>
    <mergeCell ref="B22:O22"/>
    <mergeCell ref="B24:N24"/>
    <mergeCell ref="B26:N26"/>
    <mergeCell ref="B42:O42"/>
    <mergeCell ref="B44:N44"/>
    <mergeCell ref="B46:N46"/>
    <mergeCell ref="B48:N48"/>
    <mergeCell ref="B50:N50"/>
  </mergeCells>
  <pageMargins left="0.25" right="0.25" top="0.33" bottom="0.55000000000000004" header="0.3" footer="0.3"/>
  <pageSetup paperSize="9" orientation="portrait" horizontalDpi="200" verticalDpi="200" r:id="rId1"/>
  <headerFooter>
    <oddFooter>Page &amp;P</oddFooter>
  </headerFooter>
  <rowBreaks count="2" manualBreakCount="2">
    <brk id="35" max="19" man="1"/>
    <brk id="61" max="1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topLeftCell="A2" zoomScale="130" zoomScaleSheetLayoutView="130" workbookViewId="0">
      <selection activeCell="I22" sqref="I22:J22"/>
    </sheetView>
  </sheetViews>
  <sheetFormatPr defaultRowHeight="15" x14ac:dyDescent="0.25"/>
  <cols>
    <col min="1" max="1" width="5" customWidth="1"/>
    <col min="2" max="2" width="19" customWidth="1"/>
    <col min="3" max="3" width="9.85546875" customWidth="1"/>
    <col min="4" max="4" width="6" hidden="1" customWidth="1"/>
    <col min="5" max="5" width="8" style="29" customWidth="1"/>
    <col min="7" max="7" width="8.5703125" customWidth="1"/>
    <col min="8" max="8" width="7.7109375" customWidth="1"/>
    <col min="9" max="9" width="9.5703125" bestFit="1" customWidth="1"/>
  </cols>
  <sheetData>
    <row r="1" spans="1:10" ht="35.25" customHeight="1" thickBot="1" x14ac:dyDescent="0.3">
      <c r="A1" s="86" t="s">
        <v>9</v>
      </c>
      <c r="B1" s="86"/>
      <c r="C1" s="86"/>
      <c r="D1" s="86"/>
      <c r="E1" s="86"/>
      <c r="F1" s="86"/>
      <c r="G1" s="86"/>
      <c r="H1" s="86"/>
      <c r="I1" s="86"/>
      <c r="J1" s="86"/>
    </row>
    <row r="2" spans="1:10" ht="16.5" thickBot="1" x14ac:dyDescent="0.3">
      <c r="A2" s="4" t="s">
        <v>2</v>
      </c>
      <c r="B2" s="4" t="s">
        <v>10</v>
      </c>
      <c r="C2" s="4" t="s">
        <v>18</v>
      </c>
      <c r="D2" s="4" t="s">
        <v>11</v>
      </c>
      <c r="E2" s="4" t="s">
        <v>11</v>
      </c>
      <c r="F2" s="5" t="s">
        <v>12</v>
      </c>
      <c r="G2" s="4" t="s">
        <v>13</v>
      </c>
      <c r="H2" s="4" t="s">
        <v>14</v>
      </c>
      <c r="I2" s="4" t="s">
        <v>15</v>
      </c>
      <c r="J2" s="4" t="s">
        <v>16</v>
      </c>
    </row>
    <row r="3" spans="1:10" x14ac:dyDescent="0.25">
      <c r="A3" s="1"/>
    </row>
    <row r="4" spans="1:10" s="43" customFormat="1" ht="24" customHeight="1" x14ac:dyDescent="0.25">
      <c r="A4" s="13">
        <v>1</v>
      </c>
      <c r="B4" s="6" t="s">
        <v>52</v>
      </c>
      <c r="C4" s="11" t="e">
        <f>Sheet1!#REF!</f>
        <v>#REF!</v>
      </c>
      <c r="E4" s="8">
        <v>40</v>
      </c>
      <c r="F4" s="8">
        <v>100</v>
      </c>
      <c r="G4" s="8" t="s">
        <v>19</v>
      </c>
      <c r="H4" s="7">
        <v>200</v>
      </c>
      <c r="I4" s="22" t="s">
        <v>19</v>
      </c>
      <c r="J4" s="22" t="s">
        <v>19</v>
      </c>
    </row>
    <row r="5" spans="1:10" ht="30" customHeight="1" x14ac:dyDescent="0.25">
      <c r="A5" s="7">
        <v>2</v>
      </c>
      <c r="B5" s="6" t="s">
        <v>51</v>
      </c>
      <c r="C5" s="8" t="e">
        <f>Sheet1!#REF!</f>
        <v>#REF!</v>
      </c>
      <c r="D5" s="8" t="e">
        <f>C5*3/100</f>
        <v>#REF!</v>
      </c>
      <c r="E5" s="8">
        <v>8</v>
      </c>
      <c r="F5" s="8">
        <v>59</v>
      </c>
      <c r="G5" s="8" t="s">
        <v>19</v>
      </c>
      <c r="H5" s="7" t="s">
        <v>19</v>
      </c>
      <c r="I5" s="7">
        <v>3078</v>
      </c>
      <c r="J5" s="7" t="s">
        <v>19</v>
      </c>
    </row>
    <row r="6" spans="1:10" s="40" customFormat="1" ht="30" customHeight="1" x14ac:dyDescent="0.25">
      <c r="A6" s="13">
        <v>3</v>
      </c>
      <c r="B6" s="6" t="s">
        <v>50</v>
      </c>
      <c r="C6" s="8" t="e">
        <f>Sheet1!#REF!</f>
        <v>#REF!</v>
      </c>
      <c r="D6" s="8" t="e">
        <f>C6*3/100</f>
        <v>#REF!</v>
      </c>
      <c r="E6" s="8">
        <v>1</v>
      </c>
      <c r="F6" s="8">
        <v>3</v>
      </c>
      <c r="G6" s="8" t="s">
        <v>19</v>
      </c>
      <c r="H6" s="7">
        <v>6</v>
      </c>
      <c r="I6" s="7" t="s">
        <v>19</v>
      </c>
      <c r="J6" s="7" t="s">
        <v>53</v>
      </c>
    </row>
    <row r="7" spans="1:10" s="40" customFormat="1" ht="30" customHeight="1" x14ac:dyDescent="0.25">
      <c r="A7" s="7">
        <v>4</v>
      </c>
      <c r="B7" s="6" t="s">
        <v>48</v>
      </c>
      <c r="C7" s="8" t="e">
        <f>Sheet1!#REF!</f>
        <v>#REF!</v>
      </c>
      <c r="D7" s="8"/>
      <c r="E7" s="8">
        <v>6</v>
      </c>
      <c r="F7" s="8">
        <v>43</v>
      </c>
      <c r="G7" s="8" t="s">
        <v>19</v>
      </c>
      <c r="H7" s="7" t="s">
        <v>19</v>
      </c>
      <c r="I7" s="7" t="s">
        <v>19</v>
      </c>
      <c r="J7" s="7" t="s">
        <v>19</v>
      </c>
    </row>
    <row r="8" spans="1:10" s="40" customFormat="1" ht="30" customHeight="1" x14ac:dyDescent="0.25">
      <c r="A8" s="13">
        <v>5</v>
      </c>
      <c r="B8" s="6" t="s">
        <v>49</v>
      </c>
      <c r="C8" s="8" t="e">
        <f>Sheet1!#REF!</f>
        <v>#REF!</v>
      </c>
      <c r="D8" s="8"/>
      <c r="E8" s="8">
        <v>6</v>
      </c>
      <c r="F8" s="8">
        <v>43</v>
      </c>
      <c r="G8" s="8" t="s">
        <v>19</v>
      </c>
      <c r="H8" s="7" t="s">
        <v>19</v>
      </c>
      <c r="I8" s="7" t="s">
        <v>19</v>
      </c>
      <c r="J8" s="7" t="s">
        <v>19</v>
      </c>
    </row>
    <row r="9" spans="1:10" s="51" customFormat="1" ht="30" customHeight="1" x14ac:dyDescent="0.25">
      <c r="A9" s="13">
        <v>6</v>
      </c>
      <c r="B9" s="6" t="s">
        <v>62</v>
      </c>
      <c r="C9" s="8">
        <v>2760</v>
      </c>
      <c r="D9" s="8"/>
      <c r="E9" s="8">
        <v>121</v>
      </c>
      <c r="F9" s="8">
        <v>304</v>
      </c>
      <c r="G9" s="8"/>
      <c r="H9" s="7">
        <v>607</v>
      </c>
      <c r="I9" s="7"/>
      <c r="J9" s="7"/>
    </row>
    <row r="10" spans="1:10" s="51" customFormat="1" ht="30" customHeight="1" thickBot="1" x14ac:dyDescent="0.3">
      <c r="A10" s="13">
        <v>7</v>
      </c>
      <c r="B10" s="6" t="s">
        <v>63</v>
      </c>
      <c r="C10" s="8">
        <v>666</v>
      </c>
      <c r="D10" s="8"/>
      <c r="E10" s="8">
        <v>52</v>
      </c>
      <c r="F10" s="8">
        <v>326</v>
      </c>
      <c r="G10" s="8">
        <v>653</v>
      </c>
      <c r="H10" s="7" t="s">
        <v>19</v>
      </c>
      <c r="I10" s="7" t="s">
        <v>53</v>
      </c>
      <c r="J10" s="7" t="s">
        <v>19</v>
      </c>
    </row>
    <row r="11" spans="1:10" ht="21.75" customHeight="1" thickBot="1" x14ac:dyDescent="0.3">
      <c r="A11" s="87" t="s">
        <v>17</v>
      </c>
      <c r="B11" s="88"/>
      <c r="C11" s="89"/>
      <c r="D11" s="9" t="e">
        <f>SUM(D4:D8)</f>
        <v>#REF!</v>
      </c>
      <c r="E11" s="9">
        <f>SUM(E4:E10)</f>
        <v>234</v>
      </c>
      <c r="F11" s="9">
        <v>630</v>
      </c>
      <c r="G11" s="9">
        <f>SUM(G4:G10)</f>
        <v>653</v>
      </c>
      <c r="H11" s="9">
        <f>SUM(H4:H10)</f>
        <v>813</v>
      </c>
      <c r="I11" s="9">
        <f>SUM(I4:I10)</f>
        <v>3078</v>
      </c>
      <c r="J11" s="41">
        <f t="shared" ref="J11" si="0">SUM(J5:J8)</f>
        <v>0</v>
      </c>
    </row>
    <row r="13" spans="1:10" ht="29.25" customHeight="1" thickBot="1" x14ac:dyDescent="0.3">
      <c r="A13" s="86" t="s">
        <v>20</v>
      </c>
      <c r="B13" s="86"/>
      <c r="C13" s="86"/>
      <c r="D13" s="86"/>
      <c r="E13" s="86"/>
      <c r="F13" s="86"/>
      <c r="G13" s="86"/>
      <c r="H13" s="86"/>
      <c r="I13" s="86"/>
      <c r="J13" s="86"/>
    </row>
    <row r="14" spans="1:10" ht="16.5" thickBot="1" x14ac:dyDescent="0.3">
      <c r="A14" s="4" t="s">
        <v>2</v>
      </c>
      <c r="B14" s="87" t="s">
        <v>21</v>
      </c>
      <c r="C14" s="88"/>
      <c r="D14" s="89"/>
      <c r="E14" s="30"/>
      <c r="F14" s="4" t="s">
        <v>18</v>
      </c>
      <c r="G14" s="4" t="s">
        <v>5</v>
      </c>
      <c r="H14" s="5" t="s">
        <v>6</v>
      </c>
      <c r="I14" s="87" t="s">
        <v>7</v>
      </c>
      <c r="J14" s="89"/>
    </row>
    <row r="15" spans="1:10" ht="15" customHeight="1" x14ac:dyDescent="0.25">
      <c r="B15" s="85"/>
      <c r="C15" s="85"/>
      <c r="D15" s="85"/>
      <c r="I15" s="93"/>
      <c r="J15" s="93"/>
    </row>
    <row r="16" spans="1:10" ht="30" customHeight="1" x14ac:dyDescent="0.25">
      <c r="A16" s="1">
        <v>1</v>
      </c>
      <c r="B16" s="91" t="s">
        <v>22</v>
      </c>
      <c r="C16" s="91"/>
      <c r="D16" s="91"/>
      <c r="E16" s="31"/>
      <c r="F16" s="10">
        <f>G11</f>
        <v>653</v>
      </c>
      <c r="G16" s="2">
        <v>1325.48</v>
      </c>
      <c r="H16" s="1" t="s">
        <v>23</v>
      </c>
      <c r="I16" s="92">
        <v>8655</v>
      </c>
      <c r="J16" s="92"/>
    </row>
    <row r="17" spans="1:10" ht="30" customHeight="1" x14ac:dyDescent="0.25">
      <c r="A17" s="1">
        <v>2</v>
      </c>
      <c r="B17" s="91" t="s">
        <v>24</v>
      </c>
      <c r="C17" s="91"/>
      <c r="D17" s="91"/>
      <c r="E17" s="31"/>
      <c r="F17" s="10">
        <v>630</v>
      </c>
      <c r="G17" s="1">
        <v>6972.97</v>
      </c>
      <c r="H17" s="1" t="s">
        <v>23</v>
      </c>
      <c r="I17" s="92">
        <v>43930</v>
      </c>
      <c r="J17" s="92"/>
    </row>
    <row r="18" spans="1:10" ht="30" customHeight="1" x14ac:dyDescent="0.25">
      <c r="A18" s="1">
        <v>3</v>
      </c>
      <c r="B18" s="3" t="s">
        <v>27</v>
      </c>
      <c r="C18" s="3"/>
      <c r="D18" s="3"/>
      <c r="E18" s="31"/>
      <c r="F18" s="10">
        <v>813</v>
      </c>
      <c r="G18" s="2">
        <v>1260.4000000000001</v>
      </c>
      <c r="H18" s="1" t="s">
        <v>23</v>
      </c>
      <c r="I18" s="92">
        <f t="shared" ref="I18" si="1">F18*G18/100</f>
        <v>10247.052000000001</v>
      </c>
      <c r="J18" s="92"/>
    </row>
    <row r="19" spans="1:10" ht="30" customHeight="1" x14ac:dyDescent="0.25">
      <c r="A19" s="1">
        <v>4</v>
      </c>
      <c r="B19" s="91" t="s">
        <v>25</v>
      </c>
      <c r="C19" s="91"/>
      <c r="D19" s="91"/>
      <c r="E19" s="31"/>
      <c r="F19" s="10">
        <v>234</v>
      </c>
      <c r="G19" s="1">
        <v>139.5</v>
      </c>
      <c r="H19" s="1" t="s">
        <v>26</v>
      </c>
      <c r="I19" s="92">
        <v>32643</v>
      </c>
      <c r="J19" s="92"/>
    </row>
    <row r="20" spans="1:10" ht="30" customHeight="1" x14ac:dyDescent="0.25">
      <c r="A20" s="1">
        <v>5</v>
      </c>
      <c r="B20" s="91" t="s">
        <v>15</v>
      </c>
      <c r="C20" s="91"/>
      <c r="D20" s="91"/>
      <c r="E20" s="31"/>
      <c r="F20" s="10">
        <f>I11</f>
        <v>3078</v>
      </c>
      <c r="G20" s="2">
        <v>617.5</v>
      </c>
      <c r="H20" s="1" t="s">
        <v>8</v>
      </c>
      <c r="I20" s="92">
        <f>F20*G20/1000</f>
        <v>1900.665</v>
      </c>
      <c r="J20" s="92"/>
    </row>
    <row r="21" spans="1:10" ht="30" customHeight="1" x14ac:dyDescent="0.25">
      <c r="A21" s="1">
        <v>6</v>
      </c>
      <c r="B21" s="91" t="s">
        <v>28</v>
      </c>
      <c r="C21" s="91"/>
      <c r="D21" s="91"/>
      <c r="E21" s="31"/>
      <c r="F21" s="15">
        <f>J11</f>
        <v>0</v>
      </c>
      <c r="G21" s="1">
        <v>0</v>
      </c>
      <c r="H21" s="1" t="s">
        <v>29</v>
      </c>
      <c r="I21" s="94">
        <f>F21*G21</f>
        <v>0</v>
      </c>
      <c r="J21" s="94"/>
    </row>
    <row r="22" spans="1:10" ht="30" customHeight="1" x14ac:dyDescent="0.25">
      <c r="B22" s="90" t="s">
        <v>30</v>
      </c>
      <c r="C22" s="90"/>
      <c r="D22" s="90"/>
      <c r="E22" s="90"/>
      <c r="F22" s="90"/>
      <c r="G22" s="90"/>
      <c r="H22" s="14" t="s">
        <v>0</v>
      </c>
      <c r="I22" s="95">
        <v>95475</v>
      </c>
      <c r="J22" s="96"/>
    </row>
    <row r="23" spans="1:10" ht="15" customHeight="1" x14ac:dyDescent="0.25">
      <c r="B23" s="85"/>
      <c r="C23" s="85"/>
      <c r="D23" s="85"/>
      <c r="I23" s="85"/>
      <c r="J23" s="85"/>
    </row>
    <row r="24" spans="1:10" ht="15" customHeight="1" x14ac:dyDescent="0.25">
      <c r="B24" s="85"/>
      <c r="C24" s="85"/>
      <c r="D24" s="85"/>
      <c r="I24" s="85"/>
      <c r="J24" s="85"/>
    </row>
    <row r="25" spans="1:10" ht="15" customHeight="1" x14ac:dyDescent="0.25">
      <c r="B25" s="85"/>
      <c r="C25" s="85"/>
      <c r="D25" s="85"/>
      <c r="I25" s="85"/>
      <c r="J25" s="85"/>
    </row>
    <row r="26" spans="1:10" ht="15" customHeight="1" x14ac:dyDescent="0.25">
      <c r="B26" s="85"/>
      <c r="C26" s="85"/>
      <c r="D26" s="85"/>
      <c r="I26" s="85"/>
      <c r="J26" s="85"/>
    </row>
    <row r="27" spans="1:10" ht="15" customHeight="1" x14ac:dyDescent="0.25">
      <c r="B27" s="85"/>
      <c r="C27" s="85"/>
      <c r="D27" s="85"/>
      <c r="I27" s="85"/>
      <c r="J27" s="85"/>
    </row>
    <row r="28" spans="1:10" ht="15" customHeight="1" x14ac:dyDescent="0.25">
      <c r="B28" s="85"/>
      <c r="C28" s="85"/>
      <c r="D28" s="85"/>
      <c r="I28" s="85"/>
      <c r="J28" s="85"/>
    </row>
    <row r="29" spans="1:10" x14ac:dyDescent="0.25">
      <c r="I29" s="85"/>
      <c r="J29" s="85"/>
    </row>
    <row r="30" spans="1:10" x14ac:dyDescent="0.25">
      <c r="I30" s="85"/>
      <c r="J30" s="85"/>
    </row>
    <row r="31" spans="1:10" x14ac:dyDescent="0.25">
      <c r="I31" s="85"/>
      <c r="J31" s="85"/>
    </row>
    <row r="32" spans="1:10" x14ac:dyDescent="0.25">
      <c r="I32" s="85"/>
      <c r="J32" s="85"/>
    </row>
    <row r="33" spans="9:10" x14ac:dyDescent="0.25">
      <c r="I33" s="85"/>
      <c r="J33" s="85"/>
    </row>
    <row r="34" spans="9:10" x14ac:dyDescent="0.25">
      <c r="I34" s="85"/>
      <c r="J34" s="85"/>
    </row>
  </sheetData>
  <mergeCells count="38">
    <mergeCell ref="I33:J33"/>
    <mergeCell ref="I34:J34"/>
    <mergeCell ref="I28:J28"/>
    <mergeCell ref="I29:J29"/>
    <mergeCell ref="I30:J30"/>
    <mergeCell ref="I31:J31"/>
    <mergeCell ref="I32:J32"/>
    <mergeCell ref="B27:D27"/>
    <mergeCell ref="B28:D28"/>
    <mergeCell ref="I14:J14"/>
    <mergeCell ref="I15:J15"/>
    <mergeCell ref="I16:J16"/>
    <mergeCell ref="I17:J17"/>
    <mergeCell ref="I19:J19"/>
    <mergeCell ref="I20:J20"/>
    <mergeCell ref="I21:J21"/>
    <mergeCell ref="I22:J22"/>
    <mergeCell ref="I23:J23"/>
    <mergeCell ref="I24:J24"/>
    <mergeCell ref="I25:J25"/>
    <mergeCell ref="I26:J26"/>
    <mergeCell ref="I27:J27"/>
    <mergeCell ref="B24:D24"/>
    <mergeCell ref="B25:D25"/>
    <mergeCell ref="B26:D26"/>
    <mergeCell ref="A1:J1"/>
    <mergeCell ref="A11:C11"/>
    <mergeCell ref="A13:J13"/>
    <mergeCell ref="B22:G22"/>
    <mergeCell ref="B20:D20"/>
    <mergeCell ref="B21:D21"/>
    <mergeCell ref="B23:D23"/>
    <mergeCell ref="B14:D14"/>
    <mergeCell ref="B15:D15"/>
    <mergeCell ref="B16:D16"/>
    <mergeCell ref="B17:D17"/>
    <mergeCell ref="B19:D19"/>
    <mergeCell ref="I18:J18"/>
  </mergeCells>
  <pageMargins left="0.7" right="0.7" top="0.33" bottom="0.75" header="0.3" footer="0.3"/>
  <pageSetup paperSize="9" orientation="portrait"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view="pageBreakPreview" zoomScaleSheetLayoutView="100" workbookViewId="0">
      <selection activeCell="E15" sqref="E15"/>
    </sheetView>
  </sheetViews>
  <sheetFormatPr defaultRowHeight="15" x14ac:dyDescent="0.25"/>
  <cols>
    <col min="1" max="1" width="4.42578125" customWidth="1"/>
    <col min="2" max="2" width="51.28515625" customWidth="1"/>
    <col min="3" max="3" width="9.28515625" style="12" customWidth="1"/>
    <col min="4" max="4" width="3.28515625" customWidth="1"/>
    <col min="5" max="5" width="14.140625" customWidth="1"/>
    <col min="6" max="10" width="9.140625" hidden="1" customWidth="1"/>
    <col min="11" max="11" width="9.5703125" bestFit="1" customWidth="1"/>
  </cols>
  <sheetData>
    <row r="1" spans="1:19" ht="19.5" x14ac:dyDescent="0.25">
      <c r="A1" s="97" t="s">
        <v>31</v>
      </c>
      <c r="B1" s="97"/>
      <c r="C1" s="97"/>
      <c r="D1" s="97"/>
      <c r="E1" s="97"/>
      <c r="F1" s="97"/>
      <c r="G1" s="97"/>
      <c r="H1" s="97"/>
      <c r="I1" s="97"/>
      <c r="J1" s="97"/>
    </row>
    <row r="3" spans="1:19" ht="60.75" customHeight="1" x14ac:dyDescent="0.25">
      <c r="A3" s="98" t="str">
        <f>Sheet1!A3</f>
        <v xml:space="preserve"> NAME OF WORK : REHABILITATION WORK OF GOVERNMENT BOYS ELEMENTRY SCHOL KAZIMABAD TALUKA GAMBAT DISTRICT KHAIRPUR </v>
      </c>
      <c r="B3" s="98"/>
      <c r="C3" s="98"/>
      <c r="D3" s="98"/>
      <c r="E3" s="98"/>
      <c r="F3" s="98"/>
      <c r="G3" s="98"/>
      <c r="H3" s="98"/>
      <c r="I3" s="98"/>
      <c r="J3" s="98"/>
      <c r="K3" s="16"/>
      <c r="L3" s="16"/>
      <c r="M3" s="16"/>
      <c r="N3" s="16"/>
      <c r="O3" s="16"/>
      <c r="P3" s="16"/>
      <c r="Q3" s="16"/>
      <c r="R3" s="16"/>
      <c r="S3" s="16"/>
    </row>
    <row r="5" spans="1:19" ht="24" customHeight="1" x14ac:dyDescent="0.25">
      <c r="A5" s="44"/>
      <c r="B5" s="44"/>
      <c r="C5" s="44"/>
      <c r="D5" s="44"/>
      <c r="E5" s="44"/>
    </row>
    <row r="6" spans="1:19" ht="15.75" x14ac:dyDescent="0.25">
      <c r="A6" s="45" t="s">
        <v>32</v>
      </c>
      <c r="B6" s="46" t="s">
        <v>33</v>
      </c>
      <c r="C6" s="46"/>
      <c r="D6" s="26" t="s">
        <v>34</v>
      </c>
      <c r="E6" s="20">
        <f>Sheet1!S80</f>
        <v>1855041.5336199999</v>
      </c>
    </row>
    <row r="7" spans="1:19" ht="28.5" customHeight="1" x14ac:dyDescent="0.25">
      <c r="A7" s="47"/>
      <c r="B7" s="45"/>
      <c r="C7" s="45"/>
      <c r="D7" s="48"/>
      <c r="E7" s="21"/>
    </row>
    <row r="8" spans="1:19" ht="32.25" customHeight="1" x14ac:dyDescent="0.25">
      <c r="A8" s="17" t="s">
        <v>54</v>
      </c>
      <c r="B8" s="45" t="s">
        <v>55</v>
      </c>
      <c r="C8" s="45"/>
      <c r="D8" s="48" t="s">
        <v>56</v>
      </c>
      <c r="E8" s="21">
        <v>91276</v>
      </c>
    </row>
    <row r="9" spans="1:19" ht="33.75" customHeight="1" x14ac:dyDescent="0.25">
      <c r="A9" s="47"/>
      <c r="B9" s="45"/>
      <c r="C9" s="45"/>
      <c r="D9" s="48"/>
      <c r="E9" s="21"/>
    </row>
    <row r="10" spans="1:19" ht="33" customHeight="1" x14ac:dyDescent="0.25">
      <c r="A10" s="45" t="s">
        <v>36</v>
      </c>
      <c r="B10" s="45" t="s">
        <v>35</v>
      </c>
      <c r="C10" s="45"/>
      <c r="D10" s="26" t="s">
        <v>34</v>
      </c>
      <c r="E10" s="49">
        <v>95475</v>
      </c>
    </row>
    <row r="11" spans="1:19" ht="30" customHeight="1" x14ac:dyDescent="0.25">
      <c r="A11" s="45"/>
      <c r="B11" s="45"/>
      <c r="C11" s="45" t="s">
        <v>57</v>
      </c>
      <c r="D11" s="26" t="s">
        <v>34</v>
      </c>
      <c r="E11" s="49">
        <v>1226594</v>
      </c>
    </row>
    <row r="12" spans="1:19" ht="29.25" customHeight="1" x14ac:dyDescent="0.25">
      <c r="A12" s="45" t="s">
        <v>58</v>
      </c>
      <c r="B12" s="45" t="s">
        <v>61</v>
      </c>
      <c r="C12" s="45"/>
      <c r="D12" s="26" t="s">
        <v>34</v>
      </c>
      <c r="E12" s="49">
        <v>24539</v>
      </c>
    </row>
    <row r="13" spans="1:19" ht="17.25" customHeight="1" x14ac:dyDescent="0.25">
      <c r="A13" s="45"/>
      <c r="B13" s="45"/>
      <c r="C13" s="45"/>
      <c r="D13" s="26"/>
      <c r="E13" s="49"/>
    </row>
    <row r="14" spans="1:19" ht="31.5" customHeight="1" x14ac:dyDescent="0.25">
      <c r="A14" s="44"/>
      <c r="B14" s="25" t="s">
        <v>37</v>
      </c>
      <c r="C14" s="18"/>
      <c r="D14" s="7" t="s">
        <v>34</v>
      </c>
      <c r="E14" s="20">
        <f>E12+E11</f>
        <v>1251133</v>
      </c>
    </row>
    <row r="15" spans="1:19" ht="15.75" x14ac:dyDescent="0.25">
      <c r="A15" s="44"/>
      <c r="B15" s="25" t="s">
        <v>38</v>
      </c>
      <c r="C15" s="26" t="s">
        <v>39</v>
      </c>
      <c r="D15" s="44"/>
      <c r="E15" s="24" t="s">
        <v>59</v>
      </c>
    </row>
    <row r="16" spans="1:19" ht="15.75" x14ac:dyDescent="0.25">
      <c r="A16" s="44"/>
      <c r="B16" s="25"/>
      <c r="C16" s="26"/>
      <c r="D16" s="44"/>
      <c r="E16" s="24"/>
    </row>
    <row r="17" spans="1:5" ht="15.75" x14ac:dyDescent="0.25">
      <c r="A17" s="44"/>
      <c r="B17" s="25"/>
      <c r="C17" s="26"/>
      <c r="D17" s="44"/>
      <c r="E17" s="24"/>
    </row>
    <row r="18" spans="1:5" x14ac:dyDescent="0.25">
      <c r="A18" s="44"/>
      <c r="B18" s="44"/>
      <c r="C18" s="44"/>
      <c r="D18" s="44"/>
      <c r="E18" s="44"/>
    </row>
    <row r="19" spans="1:5" x14ac:dyDescent="0.25">
      <c r="A19" s="44"/>
      <c r="B19" s="44"/>
      <c r="C19" s="44"/>
      <c r="D19" s="44"/>
      <c r="E19" s="44"/>
    </row>
    <row r="20" spans="1:5" x14ac:dyDescent="0.25">
      <c r="A20" s="44"/>
      <c r="B20" s="44"/>
      <c r="C20" s="44"/>
      <c r="D20" s="44"/>
      <c r="E20" s="44"/>
    </row>
    <row r="21" spans="1:5" x14ac:dyDescent="0.25">
      <c r="A21" s="44"/>
      <c r="B21" s="50" t="s">
        <v>60</v>
      </c>
      <c r="C21" s="44"/>
      <c r="D21" s="44"/>
      <c r="E21" s="44"/>
    </row>
    <row r="22" spans="1:5" x14ac:dyDescent="0.25">
      <c r="A22" s="44"/>
      <c r="B22" s="44"/>
      <c r="C22" s="44"/>
      <c r="D22" s="44"/>
      <c r="E22" s="44"/>
    </row>
    <row r="23" spans="1:5" x14ac:dyDescent="0.25">
      <c r="A23" s="44"/>
      <c r="B23" s="44"/>
      <c r="C23" s="44"/>
      <c r="D23" s="44"/>
      <c r="E23" s="44"/>
    </row>
    <row r="24" spans="1:5" x14ac:dyDescent="0.25">
      <c r="A24" s="44"/>
      <c r="B24" s="44"/>
      <c r="C24" s="44"/>
      <c r="D24" s="44"/>
      <c r="E24" s="44"/>
    </row>
  </sheetData>
  <mergeCells count="2">
    <mergeCell ref="A1:J1"/>
    <mergeCell ref="A3:J3"/>
  </mergeCells>
  <pageMargins left="1.17" right="0.36" top="0.35" bottom="0.2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Sheet1!Print_Area</vt:lpstr>
      <vt:lpstr>Sheet2!Print_Area</vt:lpstr>
      <vt:lpstr>Sheet3!Print_Area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Fazal</cp:lastModifiedBy>
  <cp:lastPrinted>2016-02-28T04:29:35Z</cp:lastPrinted>
  <dcterms:created xsi:type="dcterms:W3CDTF">2014-03-04T07:22:02Z</dcterms:created>
  <dcterms:modified xsi:type="dcterms:W3CDTF">2016-02-28T04:29:52Z</dcterms:modified>
</cp:coreProperties>
</file>