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Sheet1!$A$1:$T$88</definedName>
    <definedName name="_xlnm.Print_Area" localSheetId="1">Sheet2!$A$1:$J$29</definedName>
    <definedName name="_xlnm.Print_Area" localSheetId="2">Sheet3!$A$1:$E$34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72" i="1" l="1"/>
  <c r="S49" i="1"/>
  <c r="S71" i="1" l="1"/>
  <c r="S65" i="1"/>
  <c r="S61" i="1"/>
  <c r="S57" i="1"/>
  <c r="S55" i="1"/>
  <c r="S53" i="1"/>
  <c r="S51" i="1"/>
  <c r="S47" i="1"/>
  <c r="S45" i="1"/>
  <c r="S43" i="1"/>
  <c r="S41" i="1"/>
  <c r="S39" i="1"/>
  <c r="S37" i="1"/>
  <c r="O35" i="1"/>
  <c r="S35" i="1" s="1"/>
  <c r="S33" i="1"/>
  <c r="S29" i="1"/>
  <c r="S27" i="1"/>
  <c r="S25" i="1"/>
  <c r="S19" i="1"/>
  <c r="S31" i="1" l="1"/>
  <c r="S23" i="1"/>
  <c r="S63" i="1" l="1"/>
  <c r="S7" i="1"/>
  <c r="S9" i="1"/>
  <c r="S11" i="1"/>
  <c r="S17" i="1" l="1"/>
  <c r="S13" i="1" l="1"/>
  <c r="E11" i="2" l="1"/>
  <c r="G11" i="2"/>
  <c r="H11" i="2"/>
  <c r="I11" i="2"/>
  <c r="J11" i="2"/>
  <c r="E14" i="3"/>
  <c r="C7" i="2" l="1"/>
  <c r="S59" i="1" l="1"/>
  <c r="A3" i="3" l="1"/>
  <c r="C6" i="2" l="1"/>
  <c r="D6" i="2" s="1"/>
  <c r="C8" i="2" l="1"/>
  <c r="C5" i="2" l="1"/>
  <c r="C4" i="2"/>
  <c r="E6" i="3" l="1"/>
  <c r="D5" i="2" l="1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<sst xmlns="http://schemas.openxmlformats.org/spreadsheetml/2006/main" count="201" uniqueCount="108">
  <si>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</si>
  <si>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</si>
  <si>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</si>
  <si>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</si>
  <si>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</si>
  <si>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</si>
  <si>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</si>
  <si>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</si>
  <si>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</si>
  <si>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</si>
  <si>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</si>
  <si>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</si>
  <si>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</si>
  <si>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</si>
  <si>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</si>
  <si>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</si>
  <si>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</si>
  <si>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</si>
  <si>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</si>
  <si>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</si>
  <si>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</si>
  <si>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</si>
  <si>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</si>
  <si>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</si>
  <si>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</si>
  <si>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</si>
  <si>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</si>
  <si>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</si>
  <si>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</si>
  <si>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</si>
  <si>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</si>
  <si>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</si>
  <si>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</si>
  <si>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</si>
  <si>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</si>
  <si>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</si>
  <si>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</si>
  <si>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</si>
  <si>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</si>
  <si>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</si>
  <si>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</si>
  <si>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</si>
  <si>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%Cft</t>
  </si>
  <si>
    <t>P/L G.I Frame/Chokate Size 7”x2” Or 4 ½ x3” for Door using 20” Gauge including welded hinges i/c cost of  cement sand slurry of 1:6 cost of tolls and plants used  in making and fixing (S.I.No.29 / P-92)</t>
  </si>
  <si>
    <t>P-Rft</t>
  </si>
  <si>
    <t>P-Sft</t>
  </si>
  <si>
    <t>Cement plaster ½” thick  upto  20’height ratio 1:6 (S.I.No.13-b P-51)</t>
  </si>
  <si>
    <t xml:space="preserve">Total 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</si>
  <si>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</si>
  <si>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</si>
  <si>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</si>
  <si>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</si>
  <si>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</si>
  <si>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</si>
  <si>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</si>
  <si>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</si>
  <si>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</si>
  <si>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</si>
  <si>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</si>
  <si>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</si>
  <si>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</si>
  <si>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</si>
  <si>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</si>
  <si>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</si>
  <si>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BILL OF QUANTITES </t>
  </si>
  <si>
    <t>(A) Deseription and rate of items based on composite schedule of rates.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</si>
  <si>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</si>
  <si>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</si>
  <si>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 xml:space="preserve">Cement concrete brick or stone ballast 1 1/2" to 2" gauge. (c) Ratio 1 : 5 : 10  (S.I.No –4 / P-05) </t>
  </si>
  <si>
    <t xml:space="preserve"> Cement pointing   struck joints on walls. (a) Ratio 1:2 (S.I.No: 29,P- No:53).</t>
  </si>
  <si>
    <t>Removing cement plaster from roof or walls.( S.I.No: 53 P-13)</t>
  </si>
  <si>
    <t>Dismentling Pacca Brick Work ( S.I.No: 13 P-10)</t>
  </si>
  <si>
    <t xml:space="preserve">Providing and laying 2" thick topping cement concrete (1:2:4 ) including Surface finishing and dividiing into panels:                                                         (S.I.No –16 / P-42) </t>
  </si>
  <si>
    <t>White washing 2 coats (S.I.No:26b P-53)</t>
  </si>
  <si>
    <t>Colour Washing 2 Coats (S.I.No.25b/ P-53)</t>
  </si>
  <si>
    <t>Pacca brick work in foundation  &amp; plinth in cement S.sand mortor  ratio  1:6 (S.I.NO.4,c / P-20 )</t>
  </si>
  <si>
    <t>Pacca brick work other than building strucking joints on wall  ratio  1:6 (S.I.NO.7,e / P-22 )</t>
  </si>
  <si>
    <t>Cement plaster3/8” thick  upto  20’height ratio 1:4 (S.I.No.11-c P-51)</t>
  </si>
  <si>
    <t xml:space="preserve">Laying floor of  approved White glazed tile 1/4" thick in white cement 1:2 over 3/4" thick cement mortar 1:2 complete.                                 (S.I.No –24 / P-42) </t>
  </si>
  <si>
    <t xml:space="preserve">Glazed tile dado 1/4" thick laid in pigment over 1:2 cement sand mortar 3/4" thick including finishing.(S.I.No –38 / P-44) </t>
  </si>
  <si>
    <t xml:space="preserve">Making Notice board made with cement.(S.I.No –01 / P-94) </t>
  </si>
  <si>
    <t>Preparing painting Guard bars gates of iron bars three coats etc (S.I.N: 14 (d) P-68)</t>
  </si>
  <si>
    <t>Amount Total (a)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</si>
  <si>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</si>
  <si>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</si>
  <si>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</si>
  <si>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</si>
  <si>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</si>
  <si>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 NAME OF WORK : REPAIR/RENOVATION OF GGPS SIAL MOHALLAH OLD BUS STAND STATION ROAD RANIPUR U/C RANIPUR TALUKA SOBHO DERO DISTRICT KHAIRPUR  </t>
  </si>
  <si>
    <t>Dismentling C.C plain 1:2:4 ( S.I.No: 19 c P-10)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</si>
  <si>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</si>
  <si>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</si>
  <si>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Fabrication of  mild steel  r/f for c.,c i/c cutting  bending  dbinding laying in Position i/c removal of rust from bars (S.I.NO.8-E P-16)</t>
  </si>
  <si>
    <t>P-Cwt</t>
  </si>
  <si>
    <t>Pacca brick work in ground floor in:Cement sand mortar.  1:6 (S.I.No.05, P.No.21).</t>
  </si>
  <si>
    <t>Filling, watering and ramming earth under floor with new earth (Excavated  from outside) lead upto one chain and lift upto 5 feet.(S.I.No.22, P.No.04).</t>
  </si>
  <si>
    <t xml:space="preserve">Exta Lead 03 miles </t>
  </si>
  <si>
    <t xml:space="preserve">Providing and laying 3" thick topping cement concrete (1:2:4 ) including Surface finishing and dividiing into panels:                                                         (S.I.No –16 / P-42) </t>
  </si>
  <si>
    <t xml:space="preserve">Cement concrete plain including placing compacting, finishing and curing, comlete (including screening and washing at  stone aggregate without shuttering. 1:2:4(S.I.No –5f / P-15) </t>
  </si>
  <si>
    <t xml:space="preserve">Making &amp; fixing steel grated door with 1/16" thick sheeting including angle iron frame  2" x 2" 3/8"and 3/4" square bars 4" centre to centre with locking arrangemtnt. (S.I.No –24/ P-91) </t>
  </si>
  <si>
    <t xml:space="preserve">Supplying &amp; fixing in position iron/steel grill of 3/4" x 1/4" size flat iron of approved design including painting 3 coats etc. complete (weight not to be less than 3.7 Lbs./Sq . Foot of finished grill).(S.I.No –26 / P-92) </t>
  </si>
  <si>
    <t xml:space="preserve">Reinforced cement concrete spout including fixing in position 2  1/2" x  6"  x   5".(S.I.No –04 / P-17) </t>
  </si>
  <si>
    <t>P-No</t>
  </si>
  <si>
    <t>Priming coat of chalk under distempering (S.I.NO: 23 P-53)</t>
  </si>
  <si>
    <t>Distembering 3 coats (S.I.No.24/ P-53)</t>
  </si>
  <si>
    <t xml:space="preserve">Reparing painting Doors and Windows any type Three Coats (new Surface  (S.I.NO: 5 c  P-69) </t>
  </si>
  <si>
    <t xml:space="preserve">Reparing painting Doors and Windows any type Two Coats (new Surface (S.I.NO: 4 d P-69) </t>
  </si>
  <si>
    <t>First class deodar wood  wrought joinery for doors and windows Fixed in position i/c chowkats holds fasts hings iron tower volts chocks cleats Handles  etc complete( Only shutters)                                          (S.I.No.7, b / P-57)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</si>
</sst>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;[Red]0"/>
    <numFmt numFmtId="167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6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167" fontId="0" fillId="0" borderId="0" xfId="0" applyNumberForma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74</xdr:row>
      <xdr:rowOff>173935</xdr:rowOff>
    </xdr:from>
    <xdr:to>
      <xdr:col>28</xdr:col>
      <xdr:colOff>154184</xdr:colOff>
      <xdr:row>77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79</xdr:row>
      <xdr:rowOff>165653</xdr:rowOff>
    </xdr:from>
    <xdr:to>
      <xdr:col>18</xdr:col>
      <xdr:colOff>480391</xdr:colOff>
      <xdr:row>82</xdr:row>
      <xdr:rowOff>132522</xdr:rowOff>
    </xdr:to>
    <xdr:sp macro="" textlink="">
      <xdr:nvSpPr>
        <xdr:cNvPr id="3" name="TextBox 2"/>
        <xdr:cNvSpPr txBox="1"/>
      </xdr:nvSpPr>
      <xdr:spPr>
        <a:xfrm>
          <a:off x="4316068" y="255497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abSelected="1" view="pageBreakPreview" topLeftCell="A67" zoomScale="145" zoomScaleSheetLayoutView="145" workbookViewId="0">
      <selection activeCell="A73" sqref="A73:S73"/>
    </sheetView>
  </sheetViews>
  <sheetFormatPr defaultRowHeight="15" x14ac:dyDescent="0.25"/>
  <cols>
    <col min="1" max="1" width="4.42578125" style="38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s="53" customFormat="1" ht="15.75" x14ac:dyDescent="0.25">
      <c r="A1" s="73" t="s">
        <v>64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0" s="53" customFormat="1" ht="27.75" customHeight="1" x14ac:dyDescent="0.25">
      <c r="A2" s="73" t="s">
        <v>65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0" ht="52.5" customHeight="1" thickBot="1" x14ac:dyDescent="0.3">
      <c r="A3" s="74" t="s">
        <v>88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s="1" customFormat="1" ht="15.75" thickBot="1" x14ac:dyDescent="0.3">
      <c r="A4" s="37" t="s">
        <v>2</v>
      </c>
      <c r="B4" s="75" t="s">
        <v>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7"/>
      <c r="O4" s="34" t="s">
        <v>4</v>
      </c>
      <c r="P4" s="34" t="s">
        <v>5</v>
      </c>
      <c r="Q4" s="34" t="s">
        <v>6</v>
      </c>
      <c r="R4" s="78" t="s">
        <v>7</v>
      </c>
      <c r="S4" s="78"/>
      <c r="T4" s="78"/>
    </row>
    <row r="6" spans="1:20" s="62" customFormat="1" x14ac:dyDescent="0.25">
      <c r="A6" s="38">
        <v>1</v>
      </c>
      <c r="B6" s="33" t="s">
        <v>89</v>
      </c>
      <c r="C6" s="42"/>
      <c r="D6" s="33"/>
      <c r="E6" s="42"/>
      <c r="F6" s="33"/>
      <c r="G6" s="42"/>
      <c r="H6" s="42"/>
      <c r="I6" s="42"/>
      <c r="J6" s="33"/>
      <c r="K6" s="33"/>
      <c r="L6" s="33"/>
      <c r="M6" s="33"/>
      <c r="N6" s="42"/>
      <c r="O6" s="42"/>
      <c r="P6" s="42"/>
      <c r="Q6" s="33"/>
      <c r="R6" s="33"/>
      <c r="S6" s="54"/>
    </row>
    <row r="7" spans="1:20" s="62" customFormat="1" x14ac:dyDescent="0.25">
      <c r="A7" s="38"/>
      <c r="B7" s="35"/>
      <c r="C7" s="42"/>
      <c r="D7" s="33"/>
      <c r="E7" s="39"/>
      <c r="F7" s="33"/>
      <c r="G7" s="39"/>
      <c r="H7" s="42"/>
      <c r="I7" s="42"/>
      <c r="J7" s="33"/>
      <c r="K7" s="33"/>
      <c r="L7" s="33"/>
      <c r="M7" s="33"/>
      <c r="N7" s="42"/>
      <c r="O7" s="39">
        <v>180</v>
      </c>
      <c r="P7" s="36">
        <v>3327.85</v>
      </c>
      <c r="Q7" s="42" t="s">
        <v>42</v>
      </c>
      <c r="R7" s="42" t="s">
        <v>1</v>
      </c>
      <c r="S7" s="54">
        <f>O7*P7/100</f>
        <v>5990.13</v>
      </c>
    </row>
    <row r="8" spans="1:20" s="62" customFormat="1" x14ac:dyDescent="0.25">
      <c r="A8" s="38">
        <v>2</v>
      </c>
      <c r="B8" s="32" t="s">
        <v>71</v>
      </c>
      <c r="C8" s="42"/>
      <c r="D8" s="33"/>
      <c r="E8" s="42"/>
      <c r="F8" s="33"/>
      <c r="G8" s="42"/>
      <c r="H8" s="42"/>
      <c r="I8" s="42"/>
      <c r="J8" s="33"/>
      <c r="K8" s="33"/>
      <c r="L8" s="33"/>
      <c r="M8" s="33"/>
      <c r="N8" s="42"/>
      <c r="O8" s="42"/>
      <c r="P8" s="42"/>
      <c r="Q8" s="33"/>
      <c r="R8" s="33"/>
      <c r="S8" s="54"/>
    </row>
    <row r="9" spans="1:20" s="62" customFormat="1" x14ac:dyDescent="0.25">
      <c r="A9" s="38"/>
      <c r="B9" s="35"/>
      <c r="C9" s="42"/>
      <c r="D9" s="33"/>
      <c r="E9" s="39"/>
      <c r="F9" s="33"/>
      <c r="G9" s="39"/>
      <c r="H9" s="42"/>
      <c r="I9" s="42"/>
      <c r="J9" s="33"/>
      <c r="K9" s="33"/>
      <c r="L9" s="33"/>
      <c r="M9" s="33"/>
      <c r="N9" s="42"/>
      <c r="O9" s="39">
        <v>87</v>
      </c>
      <c r="P9" s="42">
        <v>1285.6300000000001</v>
      </c>
      <c r="Q9" s="42" t="s">
        <v>42</v>
      </c>
      <c r="R9" s="42" t="s">
        <v>1</v>
      </c>
      <c r="S9" s="54">
        <f>O9*P9/100</f>
        <v>1118.4981</v>
      </c>
    </row>
    <row r="10" spans="1:20" s="66" customFormat="1" x14ac:dyDescent="0.25">
      <c r="A10" s="38">
        <v>3</v>
      </c>
      <c r="B10" s="32" t="s">
        <v>70</v>
      </c>
      <c r="C10" s="42"/>
      <c r="D10" s="33"/>
      <c r="E10" s="39"/>
      <c r="F10" s="33"/>
      <c r="G10" s="39"/>
      <c r="H10" s="42"/>
      <c r="I10" s="42"/>
      <c r="J10" s="33"/>
      <c r="K10" s="33"/>
      <c r="L10" s="33"/>
      <c r="M10" s="33"/>
      <c r="N10" s="42"/>
      <c r="O10" s="33"/>
      <c r="P10" s="42"/>
      <c r="Q10" s="42"/>
      <c r="R10" s="42"/>
      <c r="S10" s="54"/>
    </row>
    <row r="11" spans="1:20" s="66" customFormat="1" x14ac:dyDescent="0.25">
      <c r="A11" s="38"/>
      <c r="B11" s="35"/>
      <c r="C11" s="42"/>
      <c r="D11" s="33"/>
      <c r="E11" s="39"/>
      <c r="F11" s="33"/>
      <c r="G11" s="39"/>
      <c r="H11" s="42"/>
      <c r="I11" s="36"/>
      <c r="J11" s="33"/>
      <c r="K11" s="33"/>
      <c r="L11" s="36"/>
      <c r="M11" s="33"/>
      <c r="N11" s="42"/>
      <c r="O11" s="39">
        <v>1005</v>
      </c>
      <c r="P11" s="42">
        <v>121.05</v>
      </c>
      <c r="Q11" s="42" t="s">
        <v>40</v>
      </c>
      <c r="R11" s="42" t="s">
        <v>1</v>
      </c>
      <c r="S11" s="54">
        <f>O11*P11/100</f>
        <v>1216.5525</v>
      </c>
    </row>
    <row r="12" spans="1:20" s="33" customFormat="1" ht="66" customHeight="1" x14ac:dyDescent="0.25">
      <c r="A12" s="38">
        <v>4</v>
      </c>
      <c r="B12" s="71" t="s">
        <v>66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42"/>
      <c r="P12" s="42"/>
      <c r="S12" s="54"/>
    </row>
    <row r="13" spans="1:20" s="33" customFormat="1" x14ac:dyDescent="0.25">
      <c r="A13" s="38"/>
      <c r="B13" s="32"/>
      <c r="C13" s="42"/>
      <c r="E13" s="42"/>
      <c r="G13" s="42"/>
      <c r="H13" s="42"/>
      <c r="I13" s="42"/>
      <c r="N13" s="42"/>
      <c r="O13" s="39">
        <v>435</v>
      </c>
      <c r="P13" s="42">
        <v>3176.25</v>
      </c>
      <c r="Q13" s="42" t="s">
        <v>67</v>
      </c>
      <c r="R13" s="42" t="s">
        <v>1</v>
      </c>
      <c r="S13" s="54">
        <f>O13*P13/1000</f>
        <v>1381.66875</v>
      </c>
      <c r="T13" s="52" t="s">
        <v>41</v>
      </c>
    </row>
    <row r="14" spans="1:20" s="33" customFormat="1" ht="30.75" customHeight="1" x14ac:dyDescent="0.25">
      <c r="A14" s="38">
        <v>5</v>
      </c>
      <c r="B14" s="71" t="s">
        <v>68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P14" s="42"/>
      <c r="Q14" s="42"/>
      <c r="R14" s="42"/>
      <c r="S14" s="54"/>
    </row>
    <row r="15" spans="1:20" s="33" customFormat="1" x14ac:dyDescent="0.25">
      <c r="A15" s="38"/>
      <c r="B15" s="35"/>
      <c r="C15" s="42"/>
      <c r="E15" s="39"/>
      <c r="G15" s="39"/>
      <c r="H15" s="42"/>
      <c r="I15" s="36"/>
      <c r="L15" s="36"/>
      <c r="N15" s="42"/>
      <c r="O15" s="39">
        <v>422</v>
      </c>
      <c r="P15" s="42">
        <v>8694.9500000000007</v>
      </c>
      <c r="Q15" s="42" t="s">
        <v>42</v>
      </c>
      <c r="R15" s="42" t="s">
        <v>1</v>
      </c>
      <c r="S15" s="54">
        <v>36690</v>
      </c>
      <c r="T15" s="52" t="s">
        <v>41</v>
      </c>
    </row>
    <row r="16" spans="1:20" s="33" customFormat="1" ht="28.5" customHeight="1" x14ac:dyDescent="0.25">
      <c r="A16" s="38">
        <v>6</v>
      </c>
      <c r="B16" s="70" t="s">
        <v>75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42"/>
      <c r="S16" s="54"/>
      <c r="T16" s="52"/>
    </row>
    <row r="17" spans="1:20" s="33" customFormat="1" ht="14.25" customHeight="1" x14ac:dyDescent="0.25">
      <c r="A17" s="38"/>
      <c r="B17" s="32"/>
      <c r="C17" s="42"/>
      <c r="E17" s="42"/>
      <c r="G17" s="42"/>
      <c r="H17" s="42"/>
      <c r="I17" s="42"/>
      <c r="N17" s="42"/>
      <c r="O17" s="39">
        <v>637</v>
      </c>
      <c r="P17" s="36">
        <v>11948.36</v>
      </c>
      <c r="Q17" s="42" t="s">
        <v>40</v>
      </c>
      <c r="R17" s="42" t="s">
        <v>1</v>
      </c>
      <c r="S17" s="54">
        <f>O17*P17/100</f>
        <v>76111.053200000009</v>
      </c>
      <c r="T17" s="52"/>
    </row>
    <row r="18" spans="1:20" s="33" customFormat="1" ht="80.25" customHeight="1" x14ac:dyDescent="0.25">
      <c r="A18" s="38">
        <v>7</v>
      </c>
      <c r="B18" s="71" t="s">
        <v>90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S18" s="54"/>
      <c r="T18" s="61"/>
    </row>
    <row r="19" spans="1:20" s="33" customFormat="1" ht="14.25" customHeight="1" x14ac:dyDescent="0.25">
      <c r="A19" s="38"/>
      <c r="B19" s="32"/>
      <c r="C19" s="42"/>
      <c r="E19" s="42"/>
      <c r="G19" s="42"/>
      <c r="H19" s="42"/>
      <c r="I19" s="42"/>
      <c r="N19" s="42"/>
      <c r="O19" s="39">
        <v>145</v>
      </c>
      <c r="P19" s="67">
        <v>337</v>
      </c>
      <c r="Q19" s="42" t="s">
        <v>91</v>
      </c>
      <c r="R19" s="42" t="s">
        <v>1</v>
      </c>
      <c r="S19" s="54">
        <f>O19*P19</f>
        <v>48865</v>
      </c>
      <c r="T19" s="61"/>
    </row>
    <row r="20" spans="1:20" s="33" customFormat="1" ht="37.5" customHeight="1" x14ac:dyDescent="0.25">
      <c r="A20" s="38">
        <v>8</v>
      </c>
      <c r="B20" s="71" t="s">
        <v>92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S20" s="54"/>
      <c r="T20" s="61"/>
    </row>
    <row r="21" spans="1:20" s="33" customFormat="1" ht="14.25" customHeight="1" x14ac:dyDescent="0.25">
      <c r="A21" s="38"/>
      <c r="B21" s="32"/>
      <c r="C21" s="42"/>
      <c r="E21" s="42"/>
      <c r="G21" s="42"/>
      <c r="H21" s="42"/>
      <c r="I21" s="42"/>
      <c r="N21" s="42"/>
      <c r="O21" s="68">
        <v>6.47</v>
      </c>
      <c r="P21" s="36">
        <v>5001.7</v>
      </c>
      <c r="Q21" s="42" t="s">
        <v>93</v>
      </c>
      <c r="R21" s="42" t="s">
        <v>1</v>
      </c>
      <c r="S21" s="54">
        <v>32358</v>
      </c>
      <c r="T21" s="61"/>
    </row>
    <row r="22" spans="1:20" s="33" customFormat="1" ht="30" customHeight="1" x14ac:dyDescent="0.25">
      <c r="A22" s="38">
        <v>9</v>
      </c>
      <c r="B22" s="70" t="s">
        <v>76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42"/>
      <c r="S22" s="54"/>
      <c r="T22" s="61"/>
    </row>
    <row r="23" spans="1:20" s="33" customFormat="1" ht="14.25" customHeight="1" x14ac:dyDescent="0.25">
      <c r="A23" s="38"/>
      <c r="B23" s="32"/>
      <c r="C23" s="42"/>
      <c r="E23" s="42"/>
      <c r="G23" s="42"/>
      <c r="H23" s="42"/>
      <c r="I23" s="42"/>
      <c r="N23" s="42"/>
      <c r="O23" s="39">
        <v>473</v>
      </c>
      <c r="P23" s="36">
        <v>12346.65</v>
      </c>
      <c r="Q23" s="42" t="s">
        <v>40</v>
      </c>
      <c r="R23" s="42" t="s">
        <v>1</v>
      </c>
      <c r="S23" s="54">
        <f>O23*P23/100</f>
        <v>58399.654500000004</v>
      </c>
      <c r="T23" s="61"/>
    </row>
    <row r="24" spans="1:20" s="33" customFormat="1" ht="36.75" customHeight="1" x14ac:dyDescent="0.25">
      <c r="A24" s="38">
        <v>10</v>
      </c>
      <c r="B24" s="71" t="s">
        <v>94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42"/>
      <c r="P24" s="42"/>
      <c r="S24" s="54"/>
      <c r="T24" s="61"/>
    </row>
    <row r="25" spans="1:20" s="33" customFormat="1" ht="14.25" customHeight="1" x14ac:dyDescent="0.25">
      <c r="A25" s="38"/>
      <c r="B25" s="32"/>
      <c r="C25" s="42"/>
      <c r="E25" s="42"/>
      <c r="G25" s="39"/>
      <c r="I25" s="39"/>
      <c r="N25" s="42"/>
      <c r="O25" s="39">
        <v>87</v>
      </c>
      <c r="P25" s="36">
        <v>12674.36</v>
      </c>
      <c r="Q25" s="42" t="s">
        <v>42</v>
      </c>
      <c r="R25" s="42" t="s">
        <v>1</v>
      </c>
      <c r="S25" s="54">
        <f>O25*P25/100</f>
        <v>11026.693200000002</v>
      </c>
      <c r="T25" s="61"/>
    </row>
    <row r="26" spans="1:20" s="33" customFormat="1" ht="54.75" customHeight="1" x14ac:dyDescent="0.25">
      <c r="A26" s="38">
        <v>11</v>
      </c>
      <c r="B26" s="71" t="s">
        <v>95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39"/>
      <c r="P26" s="36"/>
      <c r="Q26" s="42"/>
      <c r="R26" s="42"/>
      <c r="S26" s="54"/>
      <c r="T26" s="61"/>
    </row>
    <row r="27" spans="1:20" s="33" customFormat="1" ht="14.25" customHeight="1" x14ac:dyDescent="0.25">
      <c r="A27" s="38"/>
      <c r="B27" s="32"/>
      <c r="C27" s="42"/>
      <c r="E27" s="42"/>
      <c r="G27" s="42"/>
      <c r="H27" s="42"/>
      <c r="I27" s="42"/>
      <c r="N27" s="42"/>
      <c r="O27" s="39">
        <v>592</v>
      </c>
      <c r="P27" s="36">
        <v>3630</v>
      </c>
      <c r="Q27" s="42" t="s">
        <v>67</v>
      </c>
      <c r="R27" s="42" t="s">
        <v>1</v>
      </c>
      <c r="S27" s="54">
        <f>O27*P27/1000</f>
        <v>2148.96</v>
      </c>
      <c r="T27" s="61"/>
    </row>
    <row r="28" spans="1:20" s="33" customFormat="1" ht="14.25" customHeight="1" x14ac:dyDescent="0.25">
      <c r="A28" s="38">
        <v>12</v>
      </c>
      <c r="B28" s="32" t="s">
        <v>96</v>
      </c>
      <c r="C28" s="42"/>
      <c r="E28" s="42"/>
      <c r="G28" s="42"/>
      <c r="H28" s="42"/>
      <c r="I28" s="42"/>
      <c r="N28" s="42"/>
      <c r="O28" s="39"/>
      <c r="P28" s="36"/>
      <c r="Q28" s="42"/>
      <c r="R28" s="42"/>
      <c r="S28" s="54"/>
      <c r="T28" s="61"/>
    </row>
    <row r="29" spans="1:20" s="33" customFormat="1" ht="14.25" customHeight="1" x14ac:dyDescent="0.25">
      <c r="A29" s="38"/>
      <c r="B29" s="32"/>
      <c r="C29" s="42"/>
      <c r="E29" s="42"/>
      <c r="G29" s="42"/>
      <c r="H29" s="42"/>
      <c r="I29" s="42"/>
      <c r="N29" s="42"/>
      <c r="O29" s="39">
        <v>592</v>
      </c>
      <c r="P29" s="36">
        <v>579.41</v>
      </c>
      <c r="Q29" s="42" t="s">
        <v>42</v>
      </c>
      <c r="R29" s="42" t="s">
        <v>1</v>
      </c>
      <c r="S29" s="54">
        <f>O29*P29/100</f>
        <v>3430.1071999999999</v>
      </c>
      <c r="T29" s="61"/>
    </row>
    <row r="30" spans="1:20" s="33" customFormat="1" ht="45" customHeight="1" x14ac:dyDescent="0.25">
      <c r="A30" s="38">
        <v>13</v>
      </c>
      <c r="B30" s="70" t="s">
        <v>43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42"/>
      <c r="S30" s="54"/>
      <c r="T30" s="61"/>
    </row>
    <row r="31" spans="1:20" s="33" customFormat="1" ht="14.25" customHeight="1" x14ac:dyDescent="0.25">
      <c r="A31" s="38"/>
      <c r="B31" s="32"/>
      <c r="C31" s="42"/>
      <c r="E31" s="42"/>
      <c r="G31" s="42"/>
      <c r="H31" s="42"/>
      <c r="I31" s="42"/>
      <c r="N31" s="42"/>
      <c r="O31" s="39">
        <v>16</v>
      </c>
      <c r="P31" s="36">
        <v>228.9</v>
      </c>
      <c r="Q31" s="42" t="s">
        <v>44</v>
      </c>
      <c r="R31" s="42" t="s">
        <v>1</v>
      </c>
      <c r="S31" s="54">
        <f>O31*P31</f>
        <v>3662.4</v>
      </c>
      <c r="T31" s="61"/>
    </row>
    <row r="32" spans="1:20" s="33" customFormat="1" ht="14.25" customHeight="1" x14ac:dyDescent="0.25">
      <c r="A32" s="38">
        <v>14</v>
      </c>
      <c r="B32" s="32" t="s">
        <v>46</v>
      </c>
      <c r="C32" s="42"/>
      <c r="E32" s="42"/>
      <c r="G32" s="42"/>
      <c r="H32" s="42"/>
      <c r="I32" s="42"/>
      <c r="N32" s="42"/>
      <c r="O32" s="42"/>
      <c r="P32" s="42"/>
      <c r="S32" s="54"/>
      <c r="T32" s="61"/>
    </row>
    <row r="33" spans="1:20" s="33" customFormat="1" ht="14.25" customHeight="1" x14ac:dyDescent="0.25">
      <c r="A33" s="38"/>
      <c r="B33" s="32"/>
      <c r="C33" s="42"/>
      <c r="E33" s="42"/>
      <c r="G33" s="39"/>
      <c r="I33" s="39"/>
      <c r="N33" s="42"/>
      <c r="O33" s="39">
        <v>3413</v>
      </c>
      <c r="P33" s="36">
        <v>2206.6</v>
      </c>
      <c r="Q33" s="42" t="s">
        <v>40</v>
      </c>
      <c r="R33" s="42" t="s">
        <v>1</v>
      </c>
      <c r="S33" s="54">
        <f>O33*P33/100</f>
        <v>75311.258000000002</v>
      </c>
      <c r="T33" s="61"/>
    </row>
    <row r="34" spans="1:20" s="33" customFormat="1" ht="14.25" customHeight="1" x14ac:dyDescent="0.25">
      <c r="A34" s="38">
        <v>15</v>
      </c>
      <c r="B34" s="32" t="s">
        <v>77</v>
      </c>
      <c r="C34" s="42"/>
      <c r="E34" s="42"/>
      <c r="G34" s="42"/>
      <c r="H34" s="42"/>
      <c r="I34" s="42"/>
      <c r="N34" s="42"/>
      <c r="O34" s="42"/>
      <c r="S34" s="54"/>
      <c r="T34" s="61"/>
    </row>
    <row r="35" spans="1:20" s="33" customFormat="1" ht="14.25" customHeight="1" x14ac:dyDescent="0.25">
      <c r="A35" s="38"/>
      <c r="B35" s="32"/>
      <c r="C35" s="42"/>
      <c r="E35" s="42"/>
      <c r="G35" s="42"/>
      <c r="H35" s="42"/>
      <c r="I35" s="42"/>
      <c r="N35" s="42"/>
      <c r="O35" s="39">
        <f>O33</f>
        <v>3413</v>
      </c>
      <c r="P35" s="36">
        <v>2197.52</v>
      </c>
      <c r="Q35" s="42" t="s">
        <v>40</v>
      </c>
      <c r="R35" s="42" t="s">
        <v>1</v>
      </c>
      <c r="S35" s="54">
        <f>O35*P35/100</f>
        <v>75001.357600000003</v>
      </c>
      <c r="T35" s="61"/>
    </row>
    <row r="36" spans="1:20" s="33" customFormat="1" ht="14.25" customHeight="1" x14ac:dyDescent="0.25">
      <c r="A36" s="38">
        <v>16</v>
      </c>
      <c r="B36" s="32" t="s">
        <v>69</v>
      </c>
      <c r="C36" s="42"/>
      <c r="E36" s="42"/>
      <c r="G36" s="42"/>
      <c r="H36" s="42"/>
      <c r="I36" s="42"/>
      <c r="N36" s="42"/>
      <c r="O36" s="39"/>
      <c r="P36" s="36"/>
      <c r="Q36" s="42"/>
      <c r="R36" s="42"/>
      <c r="S36" s="54"/>
      <c r="T36" s="61"/>
    </row>
    <row r="37" spans="1:20" s="33" customFormat="1" ht="14.25" customHeight="1" x14ac:dyDescent="0.25">
      <c r="A37" s="38"/>
      <c r="B37" s="32"/>
      <c r="C37" s="42"/>
      <c r="E37" s="42"/>
      <c r="G37" s="42"/>
      <c r="H37" s="42"/>
      <c r="I37" s="42"/>
      <c r="N37" s="42"/>
      <c r="O37" s="39">
        <v>900</v>
      </c>
      <c r="P37" s="36">
        <v>1287.44</v>
      </c>
      <c r="Q37" s="42" t="s">
        <v>42</v>
      </c>
      <c r="R37" s="42" t="s">
        <v>1</v>
      </c>
      <c r="S37" s="54">
        <f>O37*P37/100</f>
        <v>11586.96</v>
      </c>
      <c r="T37" s="61"/>
    </row>
    <row r="38" spans="1:20" s="33" customFormat="1" ht="43.5" customHeight="1" x14ac:dyDescent="0.25">
      <c r="A38" s="38">
        <v>17</v>
      </c>
      <c r="B38" s="71" t="s">
        <v>97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39"/>
      <c r="P38" s="36"/>
      <c r="Q38" s="42"/>
      <c r="R38" s="42"/>
      <c r="S38" s="54"/>
      <c r="T38" s="61"/>
    </row>
    <row r="39" spans="1:20" s="33" customFormat="1" ht="14.25" customHeight="1" x14ac:dyDescent="0.25">
      <c r="A39" s="38"/>
      <c r="B39" s="32"/>
      <c r="C39" s="42"/>
      <c r="E39" s="42"/>
      <c r="G39" s="42"/>
      <c r="H39" s="42"/>
      <c r="I39" s="42"/>
      <c r="N39" s="42"/>
      <c r="O39" s="39">
        <v>1230</v>
      </c>
      <c r="P39" s="36">
        <v>4411.8500000000004</v>
      </c>
      <c r="Q39" s="42" t="s">
        <v>40</v>
      </c>
      <c r="R39" s="42" t="s">
        <v>1</v>
      </c>
      <c r="S39" s="54">
        <f>O39*P39/100</f>
        <v>54265.754999999997</v>
      </c>
      <c r="T39" s="61"/>
    </row>
    <row r="40" spans="1:20" s="33" customFormat="1" ht="49.5" customHeight="1" x14ac:dyDescent="0.25">
      <c r="A40" s="38">
        <v>18</v>
      </c>
      <c r="B40" s="71" t="s">
        <v>72</v>
      </c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39"/>
      <c r="P40" s="36"/>
      <c r="Q40" s="42"/>
      <c r="R40" s="42"/>
      <c r="S40" s="54"/>
      <c r="T40" s="61"/>
    </row>
    <row r="41" spans="1:20" s="33" customFormat="1" ht="14.25" customHeight="1" x14ac:dyDescent="0.25">
      <c r="A41" s="38"/>
      <c r="B41" s="32"/>
      <c r="C41" s="42"/>
      <c r="E41" s="42"/>
      <c r="G41" s="42"/>
      <c r="H41" s="42"/>
      <c r="I41" s="42"/>
      <c r="N41" s="42"/>
      <c r="O41" s="39">
        <v>1195</v>
      </c>
      <c r="P41" s="36">
        <v>3275.5</v>
      </c>
      <c r="Q41" s="42" t="s">
        <v>40</v>
      </c>
      <c r="R41" s="42" t="s">
        <v>1</v>
      </c>
      <c r="S41" s="54">
        <f>O41*P41/100</f>
        <v>39142.224999999999</v>
      </c>
      <c r="T41" s="61"/>
    </row>
    <row r="42" spans="1:20" s="33" customFormat="1" ht="48" customHeight="1" x14ac:dyDescent="0.25">
      <c r="A42" s="38">
        <v>19</v>
      </c>
      <c r="B42" s="71" t="s">
        <v>98</v>
      </c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39"/>
      <c r="P42" s="36"/>
      <c r="Q42" s="42"/>
      <c r="R42" s="42"/>
      <c r="S42" s="54"/>
      <c r="T42" s="61"/>
    </row>
    <row r="43" spans="1:20" s="33" customFormat="1" ht="14.25" customHeight="1" x14ac:dyDescent="0.25">
      <c r="A43" s="38"/>
      <c r="B43" s="32"/>
      <c r="C43" s="42"/>
      <c r="E43" s="42"/>
      <c r="G43" s="42"/>
      <c r="H43" s="42"/>
      <c r="I43" s="42"/>
      <c r="N43" s="42"/>
      <c r="O43" s="39">
        <v>13</v>
      </c>
      <c r="P43" s="36">
        <v>14429.25</v>
      </c>
      <c r="Q43" s="42" t="s">
        <v>40</v>
      </c>
      <c r="R43" s="42" t="s">
        <v>1</v>
      </c>
      <c r="S43" s="54">
        <f>O43*P43/100</f>
        <v>1875.8025</v>
      </c>
      <c r="T43" s="61"/>
    </row>
    <row r="44" spans="1:20" s="33" customFormat="1" ht="45" customHeight="1" x14ac:dyDescent="0.25">
      <c r="A44" s="38">
        <v>20</v>
      </c>
      <c r="B44" s="71" t="s">
        <v>78</v>
      </c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39"/>
      <c r="P44" s="36"/>
      <c r="Q44" s="42"/>
      <c r="R44" s="42"/>
      <c r="S44" s="54"/>
      <c r="T44" s="61"/>
    </row>
    <row r="45" spans="1:20" s="33" customFormat="1" ht="14.25" customHeight="1" x14ac:dyDescent="0.25">
      <c r="A45" s="38"/>
      <c r="B45" s="32"/>
      <c r="C45" s="42"/>
      <c r="E45" s="42"/>
      <c r="G45" s="42"/>
      <c r="H45" s="42"/>
      <c r="I45" s="42"/>
      <c r="N45" s="42"/>
      <c r="O45" s="39">
        <v>54</v>
      </c>
      <c r="P45" s="36">
        <v>27678.86</v>
      </c>
      <c r="Q45" s="42" t="s">
        <v>40</v>
      </c>
      <c r="R45" s="42" t="s">
        <v>1</v>
      </c>
      <c r="S45" s="54">
        <f>O45*P45/100</f>
        <v>14946.5844</v>
      </c>
      <c r="T45" s="61"/>
    </row>
    <row r="46" spans="1:20" s="33" customFormat="1" ht="35.25" customHeight="1" x14ac:dyDescent="0.25">
      <c r="A46" s="38">
        <v>21</v>
      </c>
      <c r="B46" s="71" t="s">
        <v>79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39"/>
      <c r="P46" s="36"/>
      <c r="Q46" s="42"/>
      <c r="R46" s="42"/>
      <c r="S46" s="54"/>
      <c r="T46" s="61"/>
    </row>
    <row r="47" spans="1:20" s="33" customFormat="1" ht="14.25" customHeight="1" x14ac:dyDescent="0.25">
      <c r="A47" s="38"/>
      <c r="B47" s="32"/>
      <c r="C47" s="42"/>
      <c r="E47" s="42"/>
      <c r="G47" s="42"/>
      <c r="H47" s="42"/>
      <c r="I47" s="42"/>
      <c r="N47" s="42"/>
      <c r="O47" s="39">
        <v>60</v>
      </c>
      <c r="P47" s="36">
        <v>28253.61</v>
      </c>
      <c r="Q47" s="42" t="s">
        <v>40</v>
      </c>
      <c r="R47" s="42" t="s">
        <v>1</v>
      </c>
      <c r="S47" s="54">
        <f>O47*P47/100</f>
        <v>16952.166000000001</v>
      </c>
      <c r="T47" s="61"/>
    </row>
    <row r="48" spans="1:20" s="33" customFormat="1" ht="63" customHeight="1" x14ac:dyDescent="0.25">
      <c r="A48" s="38">
        <v>22</v>
      </c>
      <c r="B48" s="71" t="s">
        <v>107</v>
      </c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39"/>
      <c r="P48" s="36"/>
      <c r="Q48" s="42"/>
      <c r="R48" s="42"/>
      <c r="S48" s="54"/>
      <c r="T48" s="61"/>
    </row>
    <row r="49" spans="1:20" s="33" customFormat="1" ht="14.25" customHeight="1" x14ac:dyDescent="0.25">
      <c r="A49" s="38"/>
      <c r="B49" s="32"/>
      <c r="C49" s="42"/>
      <c r="E49" s="42"/>
      <c r="G49" s="42"/>
      <c r="H49" s="42"/>
      <c r="I49" s="42"/>
      <c r="N49" s="42"/>
      <c r="O49" s="39">
        <v>30</v>
      </c>
      <c r="P49" s="36">
        <v>902.93</v>
      </c>
      <c r="Q49" s="42" t="s">
        <v>45</v>
      </c>
      <c r="R49" s="42" t="s">
        <v>1</v>
      </c>
      <c r="S49" s="54">
        <f>O49*P49</f>
        <v>27087.899999999998</v>
      </c>
      <c r="T49" s="61"/>
    </row>
    <row r="50" spans="1:20" s="33" customFormat="1" ht="50.25" customHeight="1" x14ac:dyDescent="0.25">
      <c r="A50" s="38">
        <v>23</v>
      </c>
      <c r="B50" s="71" t="s">
        <v>99</v>
      </c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39"/>
      <c r="P50" s="36"/>
      <c r="Q50" s="42"/>
      <c r="R50" s="42"/>
      <c r="S50" s="54"/>
      <c r="T50" s="61"/>
    </row>
    <row r="51" spans="1:20" s="33" customFormat="1" ht="14.25" customHeight="1" x14ac:dyDescent="0.25">
      <c r="A51" s="38"/>
      <c r="B51" s="32"/>
      <c r="C51" s="42"/>
      <c r="E51" s="42"/>
      <c r="G51" s="42"/>
      <c r="H51" s="42"/>
      <c r="I51" s="42"/>
      <c r="N51" s="42"/>
      <c r="O51" s="39">
        <v>48</v>
      </c>
      <c r="P51" s="36">
        <v>726.72</v>
      </c>
      <c r="Q51" s="42" t="s">
        <v>45</v>
      </c>
      <c r="R51" s="42" t="s">
        <v>1</v>
      </c>
      <c r="S51" s="54">
        <f>O51*P51</f>
        <v>34882.559999999998</v>
      </c>
      <c r="T51" s="61"/>
    </row>
    <row r="52" spans="1:20" s="33" customFormat="1" ht="14.25" customHeight="1" x14ac:dyDescent="0.25">
      <c r="A52" s="38">
        <v>24</v>
      </c>
      <c r="B52" s="32" t="s">
        <v>80</v>
      </c>
      <c r="C52" s="42"/>
      <c r="E52" s="42"/>
      <c r="G52" s="42"/>
      <c r="H52" s="42"/>
      <c r="I52" s="42"/>
      <c r="N52" s="42"/>
      <c r="O52" s="39"/>
      <c r="P52" s="36"/>
      <c r="Q52" s="42"/>
      <c r="R52" s="42"/>
      <c r="S52" s="54"/>
      <c r="T52" s="61"/>
    </row>
    <row r="53" spans="1:20" s="33" customFormat="1" ht="14.25" customHeight="1" x14ac:dyDescent="0.25">
      <c r="A53" s="38"/>
      <c r="B53" s="32"/>
      <c r="C53" s="42"/>
      <c r="E53" s="42"/>
      <c r="G53" s="42"/>
      <c r="H53" s="42"/>
      <c r="I53" s="42"/>
      <c r="N53" s="42"/>
      <c r="O53" s="39">
        <v>64</v>
      </c>
      <c r="P53" s="36">
        <v>58.11</v>
      </c>
      <c r="Q53" s="42" t="s">
        <v>45</v>
      </c>
      <c r="R53" s="42" t="s">
        <v>1</v>
      </c>
      <c r="S53" s="54">
        <f>O53*P53</f>
        <v>3719.04</v>
      </c>
      <c r="T53" s="61"/>
    </row>
    <row r="54" spans="1:20" s="33" customFormat="1" ht="64.5" customHeight="1" x14ac:dyDescent="0.25">
      <c r="A54" s="38">
        <v>25</v>
      </c>
      <c r="B54" s="71" t="s">
        <v>100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39"/>
      <c r="P54" s="36"/>
      <c r="Q54" s="42"/>
      <c r="R54" s="42"/>
      <c r="S54" s="54"/>
      <c r="T54" s="61"/>
    </row>
    <row r="55" spans="1:20" s="33" customFormat="1" ht="14.25" customHeight="1" x14ac:dyDescent="0.25">
      <c r="A55" s="38"/>
      <c r="B55" s="32"/>
      <c r="C55" s="42"/>
      <c r="E55" s="42"/>
      <c r="G55" s="42"/>
      <c r="H55" s="42"/>
      <c r="I55" s="42"/>
      <c r="N55" s="42"/>
      <c r="O55" s="39">
        <v>24</v>
      </c>
      <c r="P55" s="36">
        <v>180.5</v>
      </c>
      <c r="Q55" s="42" t="s">
        <v>45</v>
      </c>
      <c r="R55" s="42" t="s">
        <v>1</v>
      </c>
      <c r="S55" s="54">
        <f>O55*P55</f>
        <v>4332</v>
      </c>
      <c r="T55" s="61"/>
    </row>
    <row r="56" spans="1:20" s="33" customFormat="1" ht="30" customHeight="1" x14ac:dyDescent="0.25">
      <c r="A56" s="38">
        <v>26</v>
      </c>
      <c r="B56" s="71" t="s">
        <v>101</v>
      </c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39"/>
      <c r="P56" s="36"/>
      <c r="Q56" s="42"/>
      <c r="R56" s="42"/>
      <c r="S56" s="54"/>
      <c r="T56" s="61"/>
    </row>
    <row r="57" spans="1:20" s="33" customFormat="1" ht="14.25" customHeight="1" x14ac:dyDescent="0.25">
      <c r="A57" s="38"/>
      <c r="B57" s="32"/>
      <c r="C57" s="42"/>
      <c r="E57" s="42"/>
      <c r="G57" s="42"/>
      <c r="H57" s="42"/>
      <c r="I57" s="42"/>
      <c r="N57" s="42"/>
      <c r="O57" s="39">
        <v>4</v>
      </c>
      <c r="P57" s="36">
        <v>261.25</v>
      </c>
      <c r="Q57" s="42" t="s">
        <v>102</v>
      </c>
      <c r="R57" s="42" t="s">
        <v>1</v>
      </c>
      <c r="S57" s="54">
        <f>O57*P57</f>
        <v>1045</v>
      </c>
      <c r="T57" s="61"/>
    </row>
    <row r="58" spans="1:20" s="33" customFormat="1" ht="19.5" customHeight="1" x14ac:dyDescent="0.25">
      <c r="A58" s="38">
        <v>27</v>
      </c>
      <c r="B58" s="33" t="s">
        <v>73</v>
      </c>
      <c r="C58" s="42"/>
      <c r="E58" s="42"/>
      <c r="G58" s="42"/>
      <c r="H58" s="42"/>
      <c r="I58" s="42"/>
      <c r="N58" s="42"/>
      <c r="O58" s="39"/>
      <c r="P58" s="55"/>
      <c r="Q58" s="38"/>
      <c r="R58" s="38"/>
      <c r="S58" s="56"/>
      <c r="T58" s="52"/>
    </row>
    <row r="59" spans="1:20" s="33" customFormat="1" x14ac:dyDescent="0.25">
      <c r="A59" s="38"/>
      <c r="B59" s="32"/>
      <c r="C59" s="42"/>
      <c r="E59" s="42"/>
      <c r="G59" s="42"/>
      <c r="H59" s="42"/>
      <c r="I59" s="42"/>
      <c r="N59" s="42"/>
      <c r="O59" s="57">
        <v>740</v>
      </c>
      <c r="P59" s="55">
        <v>425.84</v>
      </c>
      <c r="Q59" s="38" t="s">
        <v>40</v>
      </c>
      <c r="R59" s="38" t="s">
        <v>1</v>
      </c>
      <c r="S59" s="60">
        <f>O59*P59/100</f>
        <v>3151.2159999999999</v>
      </c>
      <c r="T59" s="52"/>
    </row>
    <row r="60" spans="1:20" s="33" customFormat="1" x14ac:dyDescent="0.25">
      <c r="A60" s="38">
        <v>28</v>
      </c>
      <c r="B60" s="32" t="s">
        <v>103</v>
      </c>
      <c r="C60" s="42"/>
      <c r="E60" s="42"/>
      <c r="G60" s="42"/>
      <c r="H60" s="42"/>
      <c r="I60" s="42"/>
      <c r="N60" s="42"/>
      <c r="O60" s="57"/>
      <c r="P60" s="55"/>
      <c r="Q60" s="38"/>
      <c r="R60" s="38"/>
      <c r="S60" s="60"/>
      <c r="T60" s="61"/>
    </row>
    <row r="61" spans="1:20" s="33" customFormat="1" x14ac:dyDescent="0.25">
      <c r="A61" s="38"/>
      <c r="B61" s="32"/>
      <c r="C61" s="42"/>
      <c r="E61" s="42"/>
      <c r="G61" s="42"/>
      <c r="H61" s="42"/>
      <c r="I61" s="42"/>
      <c r="N61" s="42"/>
      <c r="O61" s="57">
        <v>3202</v>
      </c>
      <c r="P61" s="55">
        <v>442.75</v>
      </c>
      <c r="Q61" s="38" t="s">
        <v>40</v>
      </c>
      <c r="R61" s="38" t="s">
        <v>1</v>
      </c>
      <c r="S61" s="60">
        <f>O61*P61/100</f>
        <v>14176.855</v>
      </c>
      <c r="T61" s="61"/>
    </row>
    <row r="62" spans="1:20" s="33" customFormat="1" ht="18.75" customHeight="1" x14ac:dyDescent="0.25">
      <c r="A62" s="38">
        <v>29</v>
      </c>
      <c r="B62" s="33" t="s">
        <v>104</v>
      </c>
      <c r="N62" s="42"/>
      <c r="O62" s="42"/>
      <c r="S62" s="54"/>
      <c r="T62" s="61"/>
    </row>
    <row r="63" spans="1:20" s="33" customFormat="1" x14ac:dyDescent="0.25">
      <c r="A63" s="38"/>
      <c r="B63" s="32"/>
      <c r="C63" s="42"/>
      <c r="E63" s="42"/>
      <c r="G63" s="42"/>
      <c r="H63" s="42"/>
      <c r="I63" s="42"/>
      <c r="N63" s="42"/>
      <c r="O63" s="39">
        <v>3202</v>
      </c>
      <c r="P63" s="36">
        <v>1079.6500000000001</v>
      </c>
      <c r="Q63" s="42" t="s">
        <v>40</v>
      </c>
      <c r="R63" s="42" t="s">
        <v>1</v>
      </c>
      <c r="S63" s="54">
        <f>O63*P63/100</f>
        <v>34570.393000000004</v>
      </c>
      <c r="T63" s="61"/>
    </row>
    <row r="64" spans="1:20" s="33" customFormat="1" x14ac:dyDescent="0.25">
      <c r="A64" s="38">
        <v>30</v>
      </c>
      <c r="B64" s="33" t="s">
        <v>74</v>
      </c>
      <c r="N64" s="42"/>
      <c r="O64" s="42"/>
      <c r="S64" s="54"/>
      <c r="T64" s="61"/>
    </row>
    <row r="65" spans="1:22" s="33" customFormat="1" x14ac:dyDescent="0.25">
      <c r="A65" s="38"/>
      <c r="B65" s="32"/>
      <c r="C65" s="42"/>
      <c r="E65" s="42"/>
      <c r="G65" s="42"/>
      <c r="H65" s="42"/>
      <c r="I65" s="42"/>
      <c r="N65" s="42"/>
      <c r="O65" s="39">
        <v>4066</v>
      </c>
      <c r="P65" s="36">
        <v>859.9</v>
      </c>
      <c r="Q65" s="42" t="s">
        <v>40</v>
      </c>
      <c r="R65" s="42" t="s">
        <v>1</v>
      </c>
      <c r="S65" s="54">
        <f>O65*P65/100</f>
        <v>34963.534</v>
      </c>
      <c r="T65" s="61"/>
    </row>
    <row r="66" spans="1:22" s="33" customFormat="1" ht="37.5" customHeight="1" x14ac:dyDescent="0.25">
      <c r="A66" s="38">
        <v>31</v>
      </c>
      <c r="B66" s="70" t="s">
        <v>105</v>
      </c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36"/>
      <c r="O66" s="42"/>
      <c r="S66" s="54"/>
      <c r="T66" s="52"/>
    </row>
    <row r="67" spans="1:22" s="33" customFormat="1" x14ac:dyDescent="0.25">
      <c r="A67" s="38"/>
      <c r="B67" s="32"/>
      <c r="C67" s="42"/>
      <c r="E67" s="42"/>
      <c r="G67" s="42"/>
      <c r="H67" s="42"/>
      <c r="I67" s="42"/>
      <c r="N67" s="42"/>
      <c r="O67" s="39">
        <v>134</v>
      </c>
      <c r="P67" s="36">
        <v>2116.41</v>
      </c>
      <c r="Q67" s="42" t="s">
        <v>40</v>
      </c>
      <c r="R67" s="42" t="s">
        <v>1</v>
      </c>
      <c r="S67" s="54">
        <v>2835</v>
      </c>
      <c r="T67" s="52" t="s">
        <v>41</v>
      </c>
    </row>
    <row r="68" spans="1:22" s="33" customFormat="1" ht="36" customHeight="1" x14ac:dyDescent="0.25">
      <c r="A68" s="38">
        <v>32</v>
      </c>
      <c r="B68" s="70" t="s">
        <v>106</v>
      </c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36"/>
      <c r="O68" s="42"/>
      <c r="S68" s="54"/>
      <c r="T68" s="61"/>
    </row>
    <row r="69" spans="1:22" s="33" customFormat="1" x14ac:dyDescent="0.25">
      <c r="A69" s="38"/>
      <c r="B69" s="32"/>
      <c r="C69" s="42"/>
      <c r="E69" s="42"/>
      <c r="G69" s="42"/>
      <c r="H69" s="42"/>
      <c r="I69" s="42"/>
      <c r="N69" s="42"/>
      <c r="O69" s="39">
        <v>342</v>
      </c>
      <c r="P69" s="36">
        <v>908.4</v>
      </c>
      <c r="Q69" s="42" t="s">
        <v>40</v>
      </c>
      <c r="R69" s="42" t="s">
        <v>1</v>
      </c>
      <c r="S69" s="54">
        <v>3106</v>
      </c>
      <c r="T69" s="61"/>
    </row>
    <row r="70" spans="1:22" s="33" customFormat="1" ht="35.25" customHeight="1" x14ac:dyDescent="0.25">
      <c r="A70" s="38">
        <v>33</v>
      </c>
      <c r="B70" s="70" t="s">
        <v>81</v>
      </c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42"/>
      <c r="P70" s="42"/>
      <c r="S70" s="54"/>
      <c r="T70" s="58"/>
    </row>
    <row r="71" spans="1:22" s="33" customFormat="1" x14ac:dyDescent="0.25">
      <c r="A71" s="38"/>
      <c r="B71" s="32"/>
      <c r="C71" s="42"/>
      <c r="D71" s="58"/>
      <c r="E71" s="58"/>
      <c r="G71" s="42"/>
      <c r="H71" s="42"/>
      <c r="I71" s="42"/>
      <c r="N71" s="42"/>
      <c r="O71" s="39">
        <v>96</v>
      </c>
      <c r="P71" s="36">
        <v>1270.83</v>
      </c>
      <c r="Q71" s="42" t="s">
        <v>40</v>
      </c>
      <c r="R71" s="42" t="s">
        <v>1</v>
      </c>
      <c r="S71" s="54">
        <f>O71*P71/100</f>
        <v>1219.9967999999999</v>
      </c>
      <c r="T71" s="58"/>
    </row>
    <row r="72" spans="1:22" s="33" customFormat="1" x14ac:dyDescent="0.25">
      <c r="A72" s="38"/>
      <c r="B72" s="32"/>
      <c r="C72" s="42"/>
      <c r="E72" s="42"/>
      <c r="G72" s="42"/>
      <c r="H72" s="42"/>
      <c r="I72" s="42"/>
      <c r="N72" s="42"/>
      <c r="O72" s="42"/>
      <c r="P72" s="42"/>
      <c r="Q72" s="33" t="s">
        <v>47</v>
      </c>
      <c r="R72" s="42" t="s">
        <v>1</v>
      </c>
      <c r="S72" s="59">
        <f>SUM(S6:S71)</f>
        <v>736570.32075000019</v>
      </c>
      <c r="T72" s="52" t="s">
        <v>41</v>
      </c>
    </row>
    <row r="73" spans="1:22" s="53" customFormat="1" x14ac:dyDescent="0.25">
      <c r="A73" s="72" t="s">
        <v>82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52"/>
    </row>
    <row r="74" spans="1:22" x14ac:dyDescent="0.25">
      <c r="A74" s="69" t="s">
        <v>83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53"/>
      <c r="U74" s="53"/>
      <c r="V74" s="53"/>
    </row>
    <row r="75" spans="1:22" x14ac:dyDescent="0.25">
      <c r="A75" s="69" t="s">
        <v>84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53"/>
      <c r="U75" s="53"/>
      <c r="V75" s="53"/>
    </row>
    <row r="76" spans="1:22" x14ac:dyDescent="0.25">
      <c r="A76" s="69" t="s">
        <v>85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53"/>
      <c r="U76" s="53"/>
      <c r="V76" s="53"/>
    </row>
    <row r="77" spans="1:22" x14ac:dyDescent="0.25">
      <c r="A77" s="69" t="s">
        <v>86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53"/>
      <c r="U77" s="53"/>
      <c r="V77" s="53"/>
    </row>
    <row r="78" spans="1:22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3"/>
      <c r="T78" s="53"/>
      <c r="U78" s="53"/>
      <c r="V78" s="53"/>
    </row>
    <row r="79" spans="1:22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3"/>
      <c r="T79" s="53"/>
      <c r="U79" s="53"/>
      <c r="V79" s="53"/>
    </row>
    <row r="80" spans="1:22" x14ac:dyDescent="0.25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3"/>
      <c r="T80" s="53"/>
      <c r="U80" s="53"/>
      <c r="V80" s="53"/>
    </row>
    <row r="81" spans="2:22" x14ac:dyDescent="0.25">
      <c r="B81" s="50" t="s">
        <v>87</v>
      </c>
      <c r="C81" s="64"/>
      <c r="D81" s="65"/>
      <c r="E81" s="64"/>
      <c r="G81" s="64"/>
      <c r="H81" s="64"/>
      <c r="I81" s="64"/>
      <c r="J81" s="65"/>
      <c r="K81" s="65"/>
      <c r="L81" s="65"/>
      <c r="M81" s="65"/>
      <c r="N81" s="64"/>
      <c r="O81" s="64"/>
      <c r="P81" s="64"/>
      <c r="Q81" s="65"/>
      <c r="R81" s="65"/>
      <c r="T81" s="53"/>
      <c r="U81" s="53"/>
      <c r="V81" s="53"/>
    </row>
    <row r="82" spans="2:22" x14ac:dyDescent="0.25">
      <c r="C82" s="64"/>
      <c r="D82" s="65"/>
      <c r="E82" s="64"/>
      <c r="G82" s="64"/>
      <c r="H82" s="64"/>
      <c r="I82" s="64"/>
      <c r="J82" s="65"/>
      <c r="K82" s="65"/>
      <c r="L82" s="65"/>
      <c r="M82" s="65"/>
      <c r="N82" s="64"/>
      <c r="O82" s="64"/>
      <c r="P82" s="64"/>
      <c r="Q82" s="65"/>
      <c r="R82" s="65"/>
      <c r="T82" s="53"/>
      <c r="U82" s="53"/>
      <c r="V82" s="53"/>
    </row>
    <row r="83" spans="2:22" x14ac:dyDescent="0.25">
      <c r="C83" s="64"/>
      <c r="D83" s="65"/>
      <c r="E83" s="64"/>
      <c r="G83" s="64"/>
      <c r="H83" s="64"/>
      <c r="I83" s="64"/>
      <c r="J83" s="65"/>
      <c r="K83" s="65"/>
      <c r="L83" s="65"/>
      <c r="M83" s="65"/>
      <c r="N83" s="64"/>
      <c r="O83" s="64"/>
      <c r="P83" s="64"/>
      <c r="Q83" s="65"/>
      <c r="R83" s="65"/>
    </row>
    <row r="84" spans="2:22" x14ac:dyDescent="0.25">
      <c r="C84" s="64"/>
      <c r="D84" s="65"/>
      <c r="E84" s="64"/>
      <c r="G84" s="64"/>
      <c r="H84" s="64"/>
      <c r="I84" s="64"/>
      <c r="J84" s="65"/>
      <c r="K84" s="65"/>
      <c r="L84" s="65"/>
      <c r="M84" s="65"/>
      <c r="N84" s="64"/>
      <c r="O84" s="64"/>
      <c r="P84" s="64"/>
      <c r="Q84" s="65"/>
      <c r="R84" s="65"/>
    </row>
    <row r="85" spans="2:22" x14ac:dyDescent="0.25">
      <c r="C85" s="64"/>
      <c r="D85" s="65"/>
      <c r="E85" s="64"/>
      <c r="G85" s="64"/>
      <c r="H85" s="64"/>
      <c r="I85" s="64"/>
      <c r="J85" s="65"/>
      <c r="K85" s="65"/>
      <c r="L85" s="65"/>
      <c r="M85" s="65"/>
      <c r="N85" s="64"/>
      <c r="O85" s="64"/>
      <c r="P85" s="64"/>
      <c r="Q85" s="65"/>
      <c r="R85" s="65"/>
    </row>
  </sheetData>
  <mergeCells count="31">
    <mergeCell ref="B50:N50"/>
    <mergeCell ref="B54:N54"/>
    <mergeCell ref="B56:N56"/>
    <mergeCell ref="B48:N48"/>
    <mergeCell ref="B38:N38"/>
    <mergeCell ref="B40:N40"/>
    <mergeCell ref="B42:N42"/>
    <mergeCell ref="B44:N44"/>
    <mergeCell ref="B46:N46"/>
    <mergeCell ref="B68:M68"/>
    <mergeCell ref="A1:T1"/>
    <mergeCell ref="A2:T2"/>
    <mergeCell ref="A3:T3"/>
    <mergeCell ref="B4:N4"/>
    <mergeCell ref="R4:T4"/>
    <mergeCell ref="B12:N12"/>
    <mergeCell ref="B14:N14"/>
    <mergeCell ref="B16:O16"/>
    <mergeCell ref="B22:O22"/>
    <mergeCell ref="B30:O30"/>
    <mergeCell ref="B66:M66"/>
    <mergeCell ref="B18:O18"/>
    <mergeCell ref="B20:O20"/>
    <mergeCell ref="B24:N24"/>
    <mergeCell ref="B26:N26"/>
    <mergeCell ref="A75:S75"/>
    <mergeCell ref="A76:S76"/>
    <mergeCell ref="A77:S77"/>
    <mergeCell ref="B70:N70"/>
    <mergeCell ref="A74:S74"/>
    <mergeCell ref="A73:S73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rowBreaks count="2" manualBreakCount="2">
    <brk id="33" max="19" man="1"/>
    <brk id="65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3" customFormat="1" ht="24" customHeight="1" x14ac:dyDescent="0.25">
      <c r="A4" s="13">
        <v>1</v>
      </c>
      <c r="B4" s="6" t="s">
        <v>52</v>
      </c>
      <c r="C4" s="11" t="e">
        <f>Sheet1!#REF!</f>
        <v>#REF!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51</v>
      </c>
      <c r="C5" s="8" t="e">
        <f>Sheet1!#REF!</f>
        <v>#REF!</v>
      </c>
      <c r="D5" s="8" t="e">
        <f>C5*3/100</f>
        <v>#REF!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0" customFormat="1" ht="30" customHeight="1" x14ac:dyDescent="0.25">
      <c r="A6" s="13">
        <v>3</v>
      </c>
      <c r="B6" s="6" t="s">
        <v>50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53</v>
      </c>
    </row>
    <row r="7" spans="1:10" s="40" customFormat="1" ht="30" customHeight="1" x14ac:dyDescent="0.25">
      <c r="A7" s="7">
        <v>4</v>
      </c>
      <c r="B7" s="6" t="s">
        <v>48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0" customFormat="1" ht="30" customHeight="1" x14ac:dyDescent="0.25">
      <c r="A8" s="13">
        <v>5</v>
      </c>
      <c r="B8" s="6" t="s">
        <v>49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1" customFormat="1" ht="30" customHeight="1" x14ac:dyDescent="0.25">
      <c r="A9" s="13">
        <v>6</v>
      </c>
      <c r="B9" s="6" t="s">
        <v>62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1" customFormat="1" ht="30" customHeight="1" thickBot="1" x14ac:dyDescent="0.3">
      <c r="A10" s="13">
        <v>7</v>
      </c>
      <c r="B10" s="6" t="s">
        <v>63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53</v>
      </c>
      <c r="J10" s="7" t="s">
        <v>19</v>
      </c>
    </row>
    <row r="11" spans="1:10" ht="21.75" customHeight="1" thickBot="1" x14ac:dyDescent="0.3">
      <c r="A11" s="80" t="s">
        <v>17</v>
      </c>
      <c r="B11" s="88"/>
      <c r="C11" s="81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1">
        <f t="shared" ref="J11" si="0">SUM(J5:J8)</f>
        <v>0</v>
      </c>
    </row>
    <row r="13" spans="1:10" ht="29.25" customHeight="1" thickBot="1" x14ac:dyDescent="0.3">
      <c r="A13" s="87" t="s">
        <v>20</v>
      </c>
      <c r="B13" s="87"/>
      <c r="C13" s="87"/>
      <c r="D13" s="87"/>
      <c r="E13" s="87"/>
      <c r="F13" s="87"/>
      <c r="G13" s="87"/>
      <c r="H13" s="87"/>
      <c r="I13" s="87"/>
      <c r="J13" s="87"/>
    </row>
    <row r="14" spans="1:10" ht="16.5" thickBot="1" x14ac:dyDescent="0.3">
      <c r="A14" s="4" t="s">
        <v>2</v>
      </c>
      <c r="B14" s="80" t="s">
        <v>21</v>
      </c>
      <c r="C14" s="88"/>
      <c r="D14" s="81"/>
      <c r="E14" s="30"/>
      <c r="F14" s="4" t="s">
        <v>18</v>
      </c>
      <c r="G14" s="4" t="s">
        <v>5</v>
      </c>
      <c r="H14" s="5" t="s">
        <v>6</v>
      </c>
      <c r="I14" s="80" t="s">
        <v>7</v>
      </c>
      <c r="J14" s="81"/>
    </row>
    <row r="15" spans="1:10" ht="15" customHeight="1" x14ac:dyDescent="0.25">
      <c r="B15" s="79"/>
      <c r="C15" s="79"/>
      <c r="D15" s="79"/>
      <c r="I15" s="82"/>
      <c r="J15" s="82"/>
    </row>
    <row r="16" spans="1:10" ht="30" customHeight="1" x14ac:dyDescent="0.25">
      <c r="A16" s="1">
        <v>1</v>
      </c>
      <c r="B16" s="90" t="s">
        <v>22</v>
      </c>
      <c r="C16" s="90"/>
      <c r="D16" s="90"/>
      <c r="E16" s="31"/>
      <c r="F16" s="10">
        <f>G11</f>
        <v>653</v>
      </c>
      <c r="G16" s="2">
        <v>1325.48</v>
      </c>
      <c r="H16" s="1" t="s">
        <v>23</v>
      </c>
      <c r="I16" s="83">
        <v>8655</v>
      </c>
      <c r="J16" s="83"/>
    </row>
    <row r="17" spans="1:10" ht="30" customHeight="1" x14ac:dyDescent="0.25">
      <c r="A17" s="1">
        <v>2</v>
      </c>
      <c r="B17" s="90" t="s">
        <v>24</v>
      </c>
      <c r="C17" s="90"/>
      <c r="D17" s="90"/>
      <c r="E17" s="31"/>
      <c r="F17" s="10">
        <v>630</v>
      </c>
      <c r="G17" s="1">
        <v>6972.97</v>
      </c>
      <c r="H17" s="1" t="s">
        <v>23</v>
      </c>
      <c r="I17" s="83">
        <v>43930</v>
      </c>
      <c r="J17" s="83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3">
        <f t="shared" ref="I18" si="1">F18*G18/100</f>
        <v>10247.052000000001</v>
      </c>
      <c r="J18" s="83"/>
    </row>
    <row r="19" spans="1:10" ht="30" customHeight="1" x14ac:dyDescent="0.25">
      <c r="A19" s="1">
        <v>4</v>
      </c>
      <c r="B19" s="90" t="s">
        <v>25</v>
      </c>
      <c r="C19" s="90"/>
      <c r="D19" s="90"/>
      <c r="E19" s="31"/>
      <c r="F19" s="10">
        <v>234</v>
      </c>
      <c r="G19" s="1">
        <v>139.5</v>
      </c>
      <c r="H19" s="1" t="s">
        <v>26</v>
      </c>
      <c r="I19" s="83">
        <v>32643</v>
      </c>
      <c r="J19" s="83"/>
    </row>
    <row r="20" spans="1:10" ht="30" customHeight="1" x14ac:dyDescent="0.25">
      <c r="A20" s="1">
        <v>5</v>
      </c>
      <c r="B20" s="90" t="s">
        <v>15</v>
      </c>
      <c r="C20" s="90"/>
      <c r="D20" s="90"/>
      <c r="E20" s="31"/>
      <c r="F20" s="10">
        <f>I11</f>
        <v>3078</v>
      </c>
      <c r="G20" s="2">
        <v>617.5</v>
      </c>
      <c r="H20" s="1" t="s">
        <v>8</v>
      </c>
      <c r="I20" s="83">
        <f>F20*G20/1000</f>
        <v>1900.665</v>
      </c>
      <c r="J20" s="83"/>
    </row>
    <row r="21" spans="1:10" ht="30" customHeight="1" x14ac:dyDescent="0.25">
      <c r="A21" s="1">
        <v>6</v>
      </c>
      <c r="B21" s="90" t="s">
        <v>28</v>
      </c>
      <c r="C21" s="90"/>
      <c r="D21" s="90"/>
      <c r="E21" s="31"/>
      <c r="F21" s="15">
        <f>J11</f>
        <v>0</v>
      </c>
      <c r="G21" s="1">
        <v>0</v>
      </c>
      <c r="H21" s="1" t="s">
        <v>29</v>
      </c>
      <c r="I21" s="84">
        <f>F21*G21</f>
        <v>0</v>
      </c>
      <c r="J21" s="84"/>
    </row>
    <row r="22" spans="1:10" ht="30" customHeight="1" x14ac:dyDescent="0.25">
      <c r="B22" s="89" t="s">
        <v>30</v>
      </c>
      <c r="C22" s="89"/>
      <c r="D22" s="89"/>
      <c r="E22" s="89"/>
      <c r="F22" s="89"/>
      <c r="G22" s="89"/>
      <c r="H22" s="14" t="s">
        <v>0</v>
      </c>
      <c r="I22" s="85">
        <v>95475</v>
      </c>
      <c r="J22" s="86"/>
    </row>
    <row r="23" spans="1:10" ht="15" customHeight="1" x14ac:dyDescent="0.25">
      <c r="B23" s="79"/>
      <c r="C23" s="79"/>
      <c r="D23" s="79"/>
      <c r="I23" s="79"/>
      <c r="J23" s="79"/>
    </row>
    <row r="24" spans="1:10" ht="15" customHeight="1" x14ac:dyDescent="0.25">
      <c r="B24" s="79"/>
      <c r="C24" s="79"/>
      <c r="D24" s="79"/>
      <c r="I24" s="79"/>
      <c r="J24" s="79"/>
    </row>
    <row r="25" spans="1:10" ht="15" customHeight="1" x14ac:dyDescent="0.25">
      <c r="B25" s="79"/>
      <c r="C25" s="79"/>
      <c r="D25" s="79"/>
      <c r="I25" s="79"/>
      <c r="J25" s="79"/>
    </row>
    <row r="26" spans="1:10" ht="15" customHeight="1" x14ac:dyDescent="0.25">
      <c r="B26" s="79"/>
      <c r="C26" s="79"/>
      <c r="D26" s="79"/>
      <c r="I26" s="79"/>
      <c r="J26" s="79"/>
    </row>
    <row r="27" spans="1:10" ht="15" customHeight="1" x14ac:dyDescent="0.25">
      <c r="B27" s="79"/>
      <c r="C27" s="79"/>
      <c r="D27" s="79"/>
      <c r="I27" s="79"/>
      <c r="J27" s="79"/>
    </row>
    <row r="28" spans="1:10" ht="15" customHeight="1" x14ac:dyDescent="0.25">
      <c r="B28" s="79"/>
      <c r="C28" s="79"/>
      <c r="D28" s="79"/>
      <c r="I28" s="79"/>
      <c r="J28" s="79"/>
    </row>
    <row r="29" spans="1:10" x14ac:dyDescent="0.25">
      <c r="I29" s="79"/>
      <c r="J29" s="79"/>
    </row>
    <row r="30" spans="1:10" x14ac:dyDescent="0.25">
      <c r="I30" s="79"/>
      <c r="J30" s="79"/>
    </row>
    <row r="31" spans="1:10" x14ac:dyDescent="0.25">
      <c r="I31" s="79"/>
      <c r="J31" s="79"/>
    </row>
    <row r="32" spans="1:10" x14ac:dyDescent="0.25">
      <c r="I32" s="79"/>
      <c r="J32" s="79"/>
    </row>
    <row r="33" spans="9:10" x14ac:dyDescent="0.25">
      <c r="I33" s="79"/>
      <c r="J33" s="79"/>
    </row>
    <row r="34" spans="9:10" x14ac:dyDescent="0.25">
      <c r="I34" s="79"/>
      <c r="J34" s="79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91"/>
    </row>
    <row r="3" spans="1:19" ht="60.75" customHeight="1" x14ac:dyDescent="0.25">
      <c r="A3" s="92" t="str">
        <f>Sheet1!A3</f>
        <v xml:space="preserve"> NAME OF WORK : REPAIR/RENOVATION OF GGPS SIAL MOHALLAH OLD BUS STAND STATION ROAD RANIPUR U/C RANIPUR TALUKA SOBHO DERO DISTRICT KHAIRPUR  </v>
      </c>
      <c r="B3" s="92"/>
      <c r="C3" s="92"/>
      <c r="D3" s="92"/>
      <c r="E3" s="92"/>
      <c r="F3" s="92"/>
      <c r="G3" s="92"/>
      <c r="H3" s="92"/>
      <c r="I3" s="92"/>
      <c r="J3" s="92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4"/>
      <c r="B5" s="44"/>
      <c r="C5" s="44"/>
      <c r="D5" s="44"/>
      <c r="E5" s="44"/>
    </row>
    <row r="6" spans="1:19" ht="15.75" x14ac:dyDescent="0.25">
      <c r="A6" s="45" t="s">
        <v>32</v>
      </c>
      <c r="B6" s="46" t="s">
        <v>33</v>
      </c>
      <c r="C6" s="46"/>
      <c r="D6" s="26" t="s">
        <v>34</v>
      </c>
      <c r="E6" s="20">
        <f>Sheet1!S72</f>
        <v>736570.32075000019</v>
      </c>
    </row>
    <row r="7" spans="1:19" ht="28.5" customHeight="1" x14ac:dyDescent="0.25">
      <c r="A7" s="47"/>
      <c r="B7" s="45"/>
      <c r="C7" s="45"/>
      <c r="D7" s="48"/>
      <c r="E7" s="21"/>
    </row>
    <row r="8" spans="1:19" ht="32.25" customHeight="1" x14ac:dyDescent="0.25">
      <c r="A8" s="17" t="s">
        <v>54</v>
      </c>
      <c r="B8" s="45" t="s">
        <v>55</v>
      </c>
      <c r="C8" s="45"/>
      <c r="D8" s="48" t="s">
        <v>56</v>
      </c>
      <c r="E8" s="21">
        <v>91276</v>
      </c>
    </row>
    <row r="9" spans="1:19" ht="33.75" customHeight="1" x14ac:dyDescent="0.25">
      <c r="A9" s="47"/>
      <c r="B9" s="45"/>
      <c r="C9" s="45"/>
      <c r="D9" s="48"/>
      <c r="E9" s="21"/>
    </row>
    <row r="10" spans="1:19" ht="33" customHeight="1" x14ac:dyDescent="0.25">
      <c r="A10" s="45" t="s">
        <v>36</v>
      </c>
      <c r="B10" s="45" t="s">
        <v>35</v>
      </c>
      <c r="C10" s="45"/>
      <c r="D10" s="26" t="s">
        <v>34</v>
      </c>
      <c r="E10" s="49">
        <v>95475</v>
      </c>
    </row>
    <row r="11" spans="1:19" ht="30" customHeight="1" x14ac:dyDescent="0.25">
      <c r="A11" s="45"/>
      <c r="B11" s="45"/>
      <c r="C11" s="45" t="s">
        <v>57</v>
      </c>
      <c r="D11" s="26" t="s">
        <v>34</v>
      </c>
      <c r="E11" s="49">
        <v>1226594</v>
      </c>
    </row>
    <row r="12" spans="1:19" ht="29.25" customHeight="1" x14ac:dyDescent="0.25">
      <c r="A12" s="45" t="s">
        <v>58</v>
      </c>
      <c r="B12" s="45" t="s">
        <v>61</v>
      </c>
      <c r="C12" s="45"/>
      <c r="D12" s="26" t="s">
        <v>34</v>
      </c>
      <c r="E12" s="49">
        <v>24539</v>
      </c>
    </row>
    <row r="13" spans="1:19" ht="17.25" customHeight="1" x14ac:dyDescent="0.25">
      <c r="A13" s="45"/>
      <c r="B13" s="45"/>
      <c r="C13" s="45"/>
      <c r="D13" s="26"/>
      <c r="E13" s="49"/>
    </row>
    <row r="14" spans="1:19" ht="31.5" customHeight="1" x14ac:dyDescent="0.25">
      <c r="A14" s="44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4"/>
      <c r="B15" s="25" t="s">
        <v>38</v>
      </c>
      <c r="C15" s="26" t="s">
        <v>39</v>
      </c>
      <c r="D15" s="44"/>
      <c r="E15" s="24" t="s">
        <v>59</v>
      </c>
    </row>
    <row r="16" spans="1:19" ht="15.75" x14ac:dyDescent="0.25">
      <c r="A16" s="44"/>
      <c r="B16" s="25"/>
      <c r="C16" s="26"/>
      <c r="D16" s="44"/>
      <c r="E16" s="24"/>
    </row>
    <row r="17" spans="1:5" ht="15.75" x14ac:dyDescent="0.25">
      <c r="A17" s="44"/>
      <c r="B17" s="25"/>
      <c r="C17" s="26"/>
      <c r="D17" s="44"/>
      <c r="E17" s="24"/>
    </row>
    <row r="18" spans="1:5" x14ac:dyDescent="0.25">
      <c r="A18" s="44"/>
      <c r="B18" s="44"/>
      <c r="C18" s="44"/>
      <c r="D18" s="44"/>
      <c r="E18" s="44"/>
    </row>
    <row r="19" spans="1:5" x14ac:dyDescent="0.25">
      <c r="A19" s="44"/>
      <c r="B19" s="44"/>
      <c r="C19" s="44"/>
      <c r="D19" s="44"/>
      <c r="E19" s="44"/>
    </row>
    <row r="20" spans="1:5" x14ac:dyDescent="0.25">
      <c r="A20" s="44"/>
      <c r="B20" s="44"/>
      <c r="C20" s="44"/>
      <c r="D20" s="44"/>
      <c r="E20" s="44"/>
    </row>
    <row r="21" spans="1:5" x14ac:dyDescent="0.25">
      <c r="A21" s="44"/>
      <c r="B21" s="50" t="s">
        <v>60</v>
      </c>
      <c r="C21" s="44"/>
      <c r="D21" s="44"/>
      <c r="E21" s="44"/>
    </row>
    <row r="22" spans="1:5" x14ac:dyDescent="0.25">
      <c r="A22" s="44"/>
      <c r="B22" s="44"/>
      <c r="C22" s="44"/>
      <c r="D22" s="44"/>
      <c r="E22" s="44"/>
    </row>
    <row r="23" spans="1:5" x14ac:dyDescent="0.25">
      <c r="A23" s="44"/>
      <c r="B23" s="44"/>
      <c r="C23" s="44"/>
      <c r="D23" s="44"/>
      <c r="E23" s="44"/>
    </row>
    <row r="24" spans="1:5" x14ac:dyDescent="0.25">
      <c r="A24" s="44"/>
      <c r="B24" s="44"/>
      <c r="C24" s="44"/>
      <c r="D24" s="44"/>
      <c r="E24" s="44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2016-02-28T03:11:16Z</cp:lastPrinted>
  <dcterms:created xsi:type="dcterms:W3CDTF">2014-03-04T07:22:02Z</dcterms:created>
  <dcterms:modified xsi:type="dcterms:W3CDTF">2016-02-28T03:11:18Z</dcterms:modified>
</cp:coreProperties>
</file>