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Sheet1!$A$1:$T$54</definedName>
    <definedName name="_xlnm.Print_Area" localSheetId="1">Sheet2!$A$1:$J$29</definedName>
    <definedName name="_xlnm.Print_Area" localSheetId="2">Sheet3!$A$1:$E$34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O37" i="1" l="1"/>
  <c r="O38" i="1" s="1"/>
  <c r="S25" i="1" l="1"/>
  <c r="O23" i="1"/>
  <c r="S23" i="1" s="1"/>
  <c r="S21" i="1"/>
  <c r="S19" i="1"/>
  <c r="S27" i="1" l="1"/>
  <c r="S17" i="1" l="1"/>
  <c r="S15" i="1"/>
  <c r="S9" i="1" l="1"/>
  <c r="S7" i="1"/>
  <c r="E11" i="2" l="1"/>
  <c r="G11" i="2"/>
  <c r="H11" i="2"/>
  <c r="I11" i="2"/>
  <c r="J11" i="2"/>
  <c r="E14" i="3"/>
  <c r="C7" i="2" l="1"/>
  <c r="S31" i="1" l="1"/>
  <c r="S29" i="1"/>
  <c r="A3" i="3" l="1"/>
  <c r="S33" i="1" l="1"/>
  <c r="C6" i="2" l="1"/>
  <c r="D6" i="2" s="1"/>
  <c r="C8" i="2" l="1"/>
  <c r="S11" i="1" l="1"/>
  <c r="C5" i="2"/>
  <c r="C4" i="2"/>
  <c r="S13" i="1"/>
  <c r="E6" i="3" l="1"/>
  <c r="D5" i="2" l="1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<sst xmlns="http://schemas.openxmlformats.org/spreadsheetml/2006/main" count="157" uniqueCount="91">
  <si>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</si>
  <si>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</si>
  <si>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</si>
  <si>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</si>
  <si>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</si>
  <si>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</si>
  <si>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</si>
  <si>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</si>
  <si>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</si>
  <si>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</si>
  <si>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</si>
  <si>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</si>
  <si>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</si>
  <si>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</si>
  <si>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</si>
  <si>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</si>
  <si>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</si>
  <si>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</si>
  <si>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</si>
  <si>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</si>
  <si>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</si>
  <si>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</si>
  <si>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</si>
  <si>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</si>
  <si>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</si>
  <si>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</si>
  <si>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</si>
  <si>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</si>
  <si>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</si>
  <si>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</si>
  <si>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</si>
  <si>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</si>
  <si>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</si>
  <si>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</si>
  <si>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</si>
  <si>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</si>
  <si>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</si>
  <si>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</si>
  <si>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</si>
  <si>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</si>
  <si>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</si>
  <si>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</si>
  <si>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</si>
  <si>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</si>
  <si>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</si>
  <si>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</si>
  <si>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</si>
  <si>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P-Sft</t>
  </si>
  <si>
    <t>Cement plaster ½” thick  upto  20’height ratio 1:6 (S.I.No.13-b P-51)</t>
  </si>
  <si>
    <t>Cement plaster3/8” thick  upto  20’height ratio 1:4 (S.I.No.13-b P-51)</t>
  </si>
  <si>
    <t>Colour Washing 2 Coats (S.I.No.256/ P-53)</t>
  </si>
  <si>
    <t xml:space="preserve">Total </t>
  </si>
  <si>
    <t>Cement Plaster 1:6</t>
  </si>
  <si>
    <t>Cement Plaster 1:4</t>
  </si>
  <si>
    <t>C.C  1:2:4</t>
  </si>
  <si>
    <t>White washing 3 coats (S.I.No:26b P-53)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</si>
  <si>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</si>
  <si>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</si>
  <si>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</si>
  <si>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</si>
  <si>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</si>
  <si>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</si>
  <si>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</si>
  <si>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</si>
  <si>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</si>
  <si>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</si>
  <si>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</si>
  <si>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</si>
  <si>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</si>
  <si>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>Amount Total (a)</t>
  </si>
  <si>
    <t xml:space="preserve">________% above/below on the rates of CSR Rs.______________/-  Amount to be added/deducted on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</si>
  <si>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</si>
  <si>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</si>
  <si>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</si>
  <si>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 xml:space="preserve">the basis of permium qouted                                                                                                                                        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</si>
  <si>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</si>
  <si>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</si>
  <si>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 xml:space="preserve">Cement concrete brick or stone ballast 1 1/2" to 2" gauge. (c) Ratio 1 : 5 : 10  (S.I.No –4 / P-05) </t>
  </si>
  <si>
    <t>Pacca brick work in foundation  &amp; plinth in cement S.sand mortor  ratio  1:6 (S.I.NO.4,e / P-20 )</t>
  </si>
  <si>
    <t>Filling watering and ramming &amp; Earth floor from new earth of soil upto one chain and lift upto five feet (S.I.No –21 /P-4 )</t>
  </si>
  <si>
    <t xml:space="preserve">Extra Lead for 03 Miles </t>
  </si>
  <si>
    <t xml:space="preserve">PART B C/WALL </t>
  </si>
  <si>
    <t>pacca brick work other than building including striking of joints upto 20 feet height in:(S.I.No.7, e / P-22)</t>
  </si>
  <si>
    <t xml:space="preserve"> Cement pointing  struck joints on walls. (a) Ratio 1:2 (S.I.No: 29,P- No:53).</t>
  </si>
  <si>
    <t>Making &amp; fixing steel grated door with 1/16" thick sheeting including angle iron frame  2" x 2" 3/8"and 3/4" square bars 4" centre to centre with locking arrangemtnt. (S.I.No.24,  P-92)</t>
  </si>
  <si>
    <t>Painting Grader Bars three coats   (S.I.No.14d P-65)</t>
  </si>
  <si>
    <t xml:space="preserve">PART A </t>
  </si>
  <si>
    <t xml:space="preserve">Main Building </t>
  </si>
  <si>
    <t>Rs</t>
  </si>
  <si>
    <t xml:space="preserve">PART B </t>
  </si>
  <si>
    <t>Compound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</si>
</sst>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7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/>
    <xf numFmtId="165" fontId="1" fillId="0" borderId="11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 vertical="top"/>
    </xf>
    <xf numFmtId="167" fontId="1" fillId="0" borderId="0" xfId="0" applyNumberFormat="1" applyFont="1" applyAlignment="1">
      <alignment horizontal="left" vertical="top"/>
    </xf>
    <xf numFmtId="165" fontId="0" fillId="0" borderId="1" xfId="0" applyNumberForma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40</xdr:row>
      <xdr:rowOff>173935</xdr:rowOff>
    </xdr:from>
    <xdr:to>
      <xdr:col>28</xdr:col>
      <xdr:colOff>154184</xdr:colOff>
      <xdr:row>43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47</xdr:row>
      <xdr:rowOff>165653</xdr:rowOff>
    </xdr:from>
    <xdr:to>
      <xdr:col>18</xdr:col>
      <xdr:colOff>480391</xdr:colOff>
      <xdr:row>50</xdr:row>
      <xdr:rowOff>132522</xdr:rowOff>
    </xdr:to>
    <xdr:sp macro="" textlink="">
      <xdr:nvSpPr>
        <xdr:cNvPr id="4" name="TextBox 3"/>
        <xdr:cNvSpPr txBox="1"/>
      </xdr:nvSpPr>
      <xdr:spPr>
        <a:xfrm>
          <a:off x="4316068" y="529817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view="pageBreakPreview" topLeftCell="A25" zoomScale="145" zoomScaleSheetLayoutView="145" workbookViewId="0">
      <selection activeCell="S37" sqref="S37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ht="24.75" customHeight="1" thickBot="1" x14ac:dyDescent="0.3">
      <c r="A1" s="74" t="s">
        <v>81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s="1" customFormat="1" ht="15.75" thickBot="1" x14ac:dyDescent="0.3">
      <c r="A2" s="38" t="s">
        <v>2</v>
      </c>
      <c r="B2" s="75" t="s">
        <v>3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34" t="s">
        <v>4</v>
      </c>
      <c r="P2" s="34" t="s">
        <v>5</v>
      </c>
      <c r="Q2" s="34" t="s">
        <v>6</v>
      </c>
      <c r="R2" s="78" t="s">
        <v>7</v>
      </c>
      <c r="S2" s="78"/>
      <c r="T2" s="78"/>
    </row>
    <row r="4" spans="1:20" s="33" customFormat="1" ht="66" customHeight="1" x14ac:dyDescent="0.25">
      <c r="A4" s="39">
        <v>1</v>
      </c>
      <c r="B4" s="73" t="s">
        <v>75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43"/>
      <c r="P4" s="43"/>
      <c r="S4" s="55"/>
    </row>
    <row r="5" spans="1:20" s="33" customFormat="1" x14ac:dyDescent="0.25">
      <c r="A5" s="39"/>
      <c r="B5" s="32"/>
      <c r="C5" s="43"/>
      <c r="E5" s="43"/>
      <c r="G5" s="43"/>
      <c r="H5" s="43"/>
      <c r="I5" s="43"/>
      <c r="N5" s="43"/>
      <c r="O5" s="40">
        <v>804</v>
      </c>
      <c r="P5" s="43">
        <v>3176.25</v>
      </c>
      <c r="Q5" s="43" t="s">
        <v>76</v>
      </c>
      <c r="R5" s="43" t="s">
        <v>1</v>
      </c>
      <c r="S5" s="55">
        <v>2553</v>
      </c>
      <c r="T5" s="53" t="s">
        <v>41</v>
      </c>
    </row>
    <row r="6" spans="1:20" s="33" customFormat="1" ht="30.75" customHeight="1" x14ac:dyDescent="0.25">
      <c r="A6" s="39">
        <v>2</v>
      </c>
      <c r="B6" s="73" t="s">
        <v>77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P6" s="43"/>
      <c r="Q6" s="43"/>
      <c r="R6" s="43"/>
      <c r="S6" s="55"/>
    </row>
    <row r="7" spans="1:20" s="33" customFormat="1" x14ac:dyDescent="0.25">
      <c r="A7" s="39"/>
      <c r="B7" s="35"/>
      <c r="C7" s="43"/>
      <c r="E7" s="40"/>
      <c r="G7" s="40"/>
      <c r="H7" s="43"/>
      <c r="I7" s="37"/>
      <c r="L7" s="37"/>
      <c r="N7" s="43"/>
      <c r="O7" s="40">
        <v>259</v>
      </c>
      <c r="P7" s="43">
        <v>8694.9500000000007</v>
      </c>
      <c r="Q7" s="43" t="s">
        <v>43</v>
      </c>
      <c r="R7" s="43" t="s">
        <v>1</v>
      </c>
      <c r="S7" s="55">
        <f>O7*P7/100</f>
        <v>22519.920500000004</v>
      </c>
      <c r="T7" s="53" t="s">
        <v>41</v>
      </c>
    </row>
    <row r="8" spans="1:20" s="33" customFormat="1" ht="28.5" customHeight="1" x14ac:dyDescent="0.25">
      <c r="A8" s="39">
        <v>3</v>
      </c>
      <c r="B8" s="79" t="s">
        <v>78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43"/>
      <c r="S8" s="55"/>
      <c r="T8" s="53"/>
    </row>
    <row r="9" spans="1:20" s="33" customFormat="1" ht="14.25" customHeight="1" x14ac:dyDescent="0.25">
      <c r="A9" s="39"/>
      <c r="B9" s="32"/>
      <c r="C9" s="43"/>
      <c r="E9" s="43"/>
      <c r="G9" s="43"/>
      <c r="H9" s="43"/>
      <c r="I9" s="43"/>
      <c r="N9" s="43"/>
      <c r="O9" s="40">
        <v>587</v>
      </c>
      <c r="P9" s="37">
        <v>11948.36</v>
      </c>
      <c r="Q9" s="43" t="s">
        <v>40</v>
      </c>
      <c r="R9" s="43" t="s">
        <v>1</v>
      </c>
      <c r="S9" s="55">
        <f>O9*P9/100</f>
        <v>70136.873200000002</v>
      </c>
      <c r="T9" s="53"/>
    </row>
    <row r="10" spans="1:20" s="33" customFormat="1" ht="91.5" customHeight="1" x14ac:dyDescent="0.25">
      <c r="A10" s="39">
        <v>4</v>
      </c>
      <c r="B10" s="73" t="s">
        <v>45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S10" s="55"/>
      <c r="T10" s="53"/>
    </row>
    <row r="11" spans="1:20" s="33" customFormat="1" x14ac:dyDescent="0.25">
      <c r="A11" s="39"/>
      <c r="B11" s="32"/>
      <c r="C11" s="43"/>
      <c r="E11" s="43"/>
      <c r="G11" s="43"/>
      <c r="H11" s="43"/>
      <c r="I11" s="43"/>
      <c r="N11" s="43"/>
      <c r="O11" s="40">
        <v>191</v>
      </c>
      <c r="P11" s="36">
        <v>337</v>
      </c>
      <c r="Q11" s="43" t="s">
        <v>46</v>
      </c>
      <c r="R11" s="43" t="s">
        <v>1</v>
      </c>
      <c r="S11" s="55">
        <f>O11*P11</f>
        <v>64367</v>
      </c>
      <c r="T11" s="53" t="s">
        <v>41</v>
      </c>
    </row>
    <row r="12" spans="1:20" s="33" customFormat="1" ht="30.75" customHeight="1" x14ac:dyDescent="0.25">
      <c r="A12" s="39">
        <v>5</v>
      </c>
      <c r="B12" s="73" t="s">
        <v>44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S12" s="55"/>
      <c r="T12" s="53"/>
    </row>
    <row r="13" spans="1:20" s="33" customFormat="1" x14ac:dyDescent="0.25">
      <c r="A13" s="39"/>
      <c r="B13" s="32"/>
      <c r="C13" s="43"/>
      <c r="E13" s="43"/>
      <c r="G13" s="43"/>
      <c r="H13" s="43"/>
      <c r="I13" s="43"/>
      <c r="N13" s="43"/>
      <c r="O13" s="65">
        <v>7.6740000000000004</v>
      </c>
      <c r="P13" s="37">
        <v>5001.7</v>
      </c>
      <c r="Q13" s="43" t="s">
        <v>42</v>
      </c>
      <c r="R13" s="43" t="s">
        <v>1</v>
      </c>
      <c r="S13" s="55">
        <f>O13*P13</f>
        <v>38383.0458</v>
      </c>
      <c r="T13" s="53" t="s">
        <v>41</v>
      </c>
    </row>
    <row r="14" spans="1:20" s="33" customFormat="1" ht="39" customHeight="1" x14ac:dyDescent="0.25">
      <c r="A14" s="39">
        <v>6</v>
      </c>
      <c r="B14" s="79" t="s">
        <v>79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43"/>
      <c r="S14" s="55"/>
      <c r="T14" s="53"/>
    </row>
    <row r="15" spans="1:20" s="33" customFormat="1" x14ac:dyDescent="0.25">
      <c r="A15" s="39"/>
      <c r="B15" s="32"/>
      <c r="C15" s="43"/>
      <c r="E15" s="80"/>
      <c r="F15" s="80"/>
      <c r="G15" s="80"/>
      <c r="H15" s="80"/>
      <c r="M15" s="43"/>
      <c r="N15" s="43"/>
      <c r="O15" s="40">
        <v>562</v>
      </c>
      <c r="P15" s="37">
        <v>3630</v>
      </c>
      <c r="Q15" s="43" t="s">
        <v>76</v>
      </c>
      <c r="R15" s="43" t="s">
        <v>1</v>
      </c>
      <c r="S15" s="55">
        <f>O15*P15/1000</f>
        <v>2040.06</v>
      </c>
      <c r="T15" s="53" t="s">
        <v>41</v>
      </c>
    </row>
    <row r="16" spans="1:20" s="33" customFormat="1" x14ac:dyDescent="0.25">
      <c r="A16" s="39">
        <v>7</v>
      </c>
      <c r="B16" s="33" t="s">
        <v>80</v>
      </c>
      <c r="I16" s="43"/>
      <c r="N16" s="43"/>
      <c r="O16" s="43"/>
      <c r="P16" s="43"/>
      <c r="S16" s="55"/>
    </row>
    <row r="17" spans="1:20" s="33" customFormat="1" x14ac:dyDescent="0.25">
      <c r="A17" s="39"/>
      <c r="B17" s="32"/>
      <c r="C17" s="43"/>
      <c r="E17" s="43"/>
      <c r="G17" s="43"/>
      <c r="H17" s="43"/>
      <c r="I17" s="43"/>
      <c r="N17" s="43"/>
      <c r="O17" s="40">
        <v>562</v>
      </c>
      <c r="P17" s="37">
        <v>579.41</v>
      </c>
      <c r="Q17" s="43" t="s">
        <v>40</v>
      </c>
      <c r="R17" s="43" t="s">
        <v>1</v>
      </c>
      <c r="S17" s="55">
        <f>O17*P17/100</f>
        <v>3256.2842000000001</v>
      </c>
      <c r="T17" s="53" t="s">
        <v>41</v>
      </c>
    </row>
    <row r="18" spans="1:20" s="33" customFormat="1" ht="30" customHeight="1" x14ac:dyDescent="0.25">
      <c r="A18" s="39">
        <v>8</v>
      </c>
      <c r="B18" s="73" t="s">
        <v>82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43"/>
      <c r="S18" s="55"/>
    </row>
    <row r="19" spans="1:20" s="33" customFormat="1" x14ac:dyDescent="0.25">
      <c r="A19" s="39"/>
      <c r="B19" s="32"/>
      <c r="C19" s="43"/>
      <c r="E19" s="43"/>
      <c r="G19" s="43"/>
      <c r="H19" s="43"/>
      <c r="I19" s="43"/>
      <c r="N19" s="43"/>
      <c r="O19" s="40">
        <v>519</v>
      </c>
      <c r="P19" s="37">
        <v>12346.65</v>
      </c>
      <c r="Q19" s="43" t="s">
        <v>40</v>
      </c>
      <c r="R19" s="43" t="s">
        <v>1</v>
      </c>
      <c r="S19" s="55">
        <f>O19*P19/100</f>
        <v>64079.113499999999</v>
      </c>
      <c r="T19" s="53" t="s">
        <v>41</v>
      </c>
    </row>
    <row r="20" spans="1:20" s="33" customFormat="1" x14ac:dyDescent="0.25">
      <c r="A20" s="39">
        <v>9</v>
      </c>
      <c r="B20" s="32" t="s">
        <v>48</v>
      </c>
      <c r="C20" s="43"/>
      <c r="E20" s="43"/>
      <c r="G20" s="43"/>
      <c r="H20" s="43"/>
      <c r="I20" s="43"/>
      <c r="N20" s="43"/>
      <c r="O20" s="43"/>
      <c r="P20" s="43"/>
      <c r="S20" s="55"/>
      <c r="T20" s="60"/>
    </row>
    <row r="21" spans="1:20" s="33" customFormat="1" x14ac:dyDescent="0.25">
      <c r="A21" s="39"/>
      <c r="B21" s="32"/>
      <c r="C21" s="43"/>
      <c r="E21" s="43"/>
      <c r="G21" s="40"/>
      <c r="I21" s="40"/>
      <c r="N21" s="43"/>
      <c r="O21" s="40">
        <v>1907</v>
      </c>
      <c r="P21" s="37">
        <v>2206.6</v>
      </c>
      <c r="Q21" s="43" t="s">
        <v>40</v>
      </c>
      <c r="R21" s="43" t="s">
        <v>1</v>
      </c>
      <c r="S21" s="55">
        <f>O21*P21/100</f>
        <v>42079.862000000001</v>
      </c>
      <c r="T21" s="60"/>
    </row>
    <row r="22" spans="1:20" s="33" customFormat="1" x14ac:dyDescent="0.25">
      <c r="A22" s="39">
        <v>10</v>
      </c>
      <c r="B22" s="32" t="s">
        <v>49</v>
      </c>
      <c r="C22" s="43"/>
      <c r="E22" s="43"/>
      <c r="G22" s="43"/>
      <c r="H22" s="43"/>
      <c r="I22" s="43"/>
      <c r="N22" s="43"/>
      <c r="O22" s="43"/>
      <c r="S22" s="55"/>
      <c r="T22" s="60"/>
    </row>
    <row r="23" spans="1:20" s="33" customFormat="1" x14ac:dyDescent="0.25">
      <c r="A23" s="39"/>
      <c r="B23" s="32"/>
      <c r="C23" s="43"/>
      <c r="E23" s="43"/>
      <c r="G23" s="43"/>
      <c r="H23" s="43"/>
      <c r="I23" s="43"/>
      <c r="N23" s="43"/>
      <c r="O23" s="40">
        <f>O21</f>
        <v>1907</v>
      </c>
      <c r="P23" s="37">
        <v>2197.52</v>
      </c>
      <c r="Q23" s="43" t="s">
        <v>40</v>
      </c>
      <c r="R23" s="43" t="s">
        <v>1</v>
      </c>
      <c r="S23" s="55">
        <f>O23*P23/100</f>
        <v>41906.706400000003</v>
      </c>
      <c r="T23" s="60"/>
    </row>
    <row r="24" spans="1:20" s="33" customFormat="1" x14ac:dyDescent="0.25">
      <c r="A24" s="39">
        <v>11</v>
      </c>
      <c r="B24" s="32" t="s">
        <v>83</v>
      </c>
      <c r="C24" s="43"/>
      <c r="E24" s="43"/>
      <c r="G24" s="43"/>
      <c r="H24" s="43"/>
      <c r="I24" s="43"/>
      <c r="N24" s="43"/>
      <c r="O24" s="40"/>
      <c r="P24" s="37"/>
      <c r="Q24" s="43"/>
      <c r="R24" s="43"/>
      <c r="S24" s="55"/>
      <c r="T24" s="60"/>
    </row>
    <row r="25" spans="1:20" s="33" customFormat="1" x14ac:dyDescent="0.25">
      <c r="A25" s="39"/>
      <c r="B25" s="32"/>
      <c r="C25" s="43"/>
      <c r="E25" s="43"/>
      <c r="G25" s="43"/>
      <c r="H25" s="43"/>
      <c r="I25" s="43"/>
      <c r="N25" s="43"/>
      <c r="O25" s="40">
        <v>1625</v>
      </c>
      <c r="P25" s="37">
        <v>1287.44</v>
      </c>
      <c r="Q25" s="43" t="s">
        <v>43</v>
      </c>
      <c r="R25" s="43" t="s">
        <v>1</v>
      </c>
      <c r="S25" s="55">
        <f>O25*P25/100</f>
        <v>20920.900000000001</v>
      </c>
      <c r="T25" s="60"/>
    </row>
    <row r="26" spans="1:20" s="33" customFormat="1" ht="43.5" customHeight="1" x14ac:dyDescent="0.25">
      <c r="A26" s="39">
        <v>12</v>
      </c>
      <c r="B26" s="73" t="s">
        <v>84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0"/>
      <c r="P26" s="37"/>
      <c r="Q26" s="43"/>
      <c r="R26" s="43"/>
      <c r="S26" s="55"/>
      <c r="T26" s="60"/>
    </row>
    <row r="27" spans="1:20" s="33" customFormat="1" x14ac:dyDescent="0.25">
      <c r="A27" s="39"/>
      <c r="B27" s="32"/>
      <c r="C27" s="43"/>
      <c r="E27" s="43"/>
      <c r="G27" s="43"/>
      <c r="H27" s="43"/>
      <c r="I27" s="43"/>
      <c r="N27" s="43"/>
      <c r="O27" s="40">
        <v>48</v>
      </c>
      <c r="P27" s="37">
        <v>726.72</v>
      </c>
      <c r="Q27" s="43" t="s">
        <v>47</v>
      </c>
      <c r="R27" s="43" t="s">
        <v>1</v>
      </c>
      <c r="S27" s="55">
        <f t="shared" ref="S27" si="0">O27*P27</f>
        <v>34882.559999999998</v>
      </c>
      <c r="T27" s="60"/>
    </row>
    <row r="28" spans="1:20" s="33" customFormat="1" x14ac:dyDescent="0.25">
      <c r="A28" s="39">
        <v>13</v>
      </c>
      <c r="B28" s="33" t="s">
        <v>55</v>
      </c>
      <c r="C28" s="43"/>
      <c r="E28" s="43"/>
      <c r="G28" s="43"/>
      <c r="H28" s="43"/>
      <c r="I28" s="43"/>
      <c r="N28" s="43"/>
      <c r="O28" s="40"/>
      <c r="P28" s="56"/>
      <c r="Q28" s="39"/>
      <c r="R28" s="39"/>
      <c r="S28" s="57"/>
      <c r="T28" s="53"/>
    </row>
    <row r="29" spans="1:20" s="33" customFormat="1" x14ac:dyDescent="0.25">
      <c r="A29" s="39"/>
      <c r="B29" s="32"/>
      <c r="C29" s="43"/>
      <c r="E29" s="43"/>
      <c r="G29" s="43"/>
      <c r="H29" s="43"/>
      <c r="I29" s="43"/>
      <c r="N29" s="43"/>
      <c r="O29" s="58">
        <v>2407</v>
      </c>
      <c r="P29" s="56">
        <v>416.63</v>
      </c>
      <c r="Q29" s="39" t="s">
        <v>40</v>
      </c>
      <c r="R29" s="39" t="s">
        <v>1</v>
      </c>
      <c r="S29" s="67">
        <f>O29*P29/100</f>
        <v>10028.284100000001</v>
      </c>
      <c r="T29" s="53"/>
    </row>
    <row r="30" spans="1:20" s="33" customFormat="1" x14ac:dyDescent="0.25">
      <c r="A30" s="39">
        <v>14</v>
      </c>
      <c r="B30" s="33" t="s">
        <v>50</v>
      </c>
      <c r="N30" s="43"/>
      <c r="O30" s="43"/>
      <c r="S30" s="55"/>
      <c r="T30" s="53"/>
    </row>
    <row r="31" spans="1:20" s="33" customFormat="1" x14ac:dyDescent="0.25">
      <c r="A31" s="39"/>
      <c r="B31" s="32"/>
      <c r="C31" s="43"/>
      <c r="E31" s="43"/>
      <c r="G31" s="43"/>
      <c r="H31" s="43"/>
      <c r="I31" s="43"/>
      <c r="N31" s="43"/>
      <c r="O31" s="40">
        <v>3532</v>
      </c>
      <c r="P31" s="37">
        <v>859.9</v>
      </c>
      <c r="Q31" s="43" t="s">
        <v>40</v>
      </c>
      <c r="R31" s="43" t="s">
        <v>1</v>
      </c>
      <c r="S31" s="55">
        <f>O31*P31/100</f>
        <v>30371.667999999998</v>
      </c>
      <c r="T31" s="53" t="s">
        <v>41</v>
      </c>
    </row>
    <row r="32" spans="1:20" s="33" customFormat="1" x14ac:dyDescent="0.25">
      <c r="A32" s="39">
        <v>29</v>
      </c>
      <c r="B32" s="32" t="s">
        <v>85</v>
      </c>
      <c r="C32" s="43"/>
      <c r="E32" s="43"/>
      <c r="G32" s="43"/>
      <c r="H32" s="43"/>
      <c r="I32" s="43"/>
      <c r="N32" s="43"/>
      <c r="O32" s="43"/>
      <c r="P32" s="43"/>
      <c r="S32" s="55"/>
    </row>
    <row r="33" spans="1:22" s="33" customFormat="1" x14ac:dyDescent="0.25">
      <c r="A33" s="39"/>
      <c r="B33" s="32"/>
      <c r="C33" s="43"/>
      <c r="D33" s="71"/>
      <c r="E33" s="71"/>
      <c r="G33" s="43"/>
      <c r="H33" s="43"/>
      <c r="I33" s="43"/>
      <c r="N33" s="43"/>
      <c r="O33" s="40">
        <v>96</v>
      </c>
      <c r="P33" s="37">
        <v>908.4</v>
      </c>
      <c r="Q33" s="43" t="s">
        <v>40</v>
      </c>
      <c r="R33" s="43" t="s">
        <v>1</v>
      </c>
      <c r="S33" s="55">
        <f>O33*P33/100</f>
        <v>872.06399999999996</v>
      </c>
      <c r="T33" s="53" t="s">
        <v>41</v>
      </c>
    </row>
    <row r="34" spans="1:22" s="33" customFormat="1" x14ac:dyDescent="0.25">
      <c r="A34" s="39"/>
      <c r="B34" s="32"/>
      <c r="C34" s="43"/>
      <c r="D34" s="53"/>
      <c r="E34" s="53"/>
      <c r="G34" s="43"/>
      <c r="H34" s="43"/>
      <c r="I34" s="43"/>
      <c r="N34" s="43"/>
      <c r="O34" s="40"/>
      <c r="P34" s="37"/>
      <c r="Q34" s="43"/>
      <c r="R34" s="43"/>
      <c r="S34" s="55"/>
      <c r="T34" s="53"/>
    </row>
    <row r="35" spans="1:22" s="33" customFormat="1" x14ac:dyDescent="0.25">
      <c r="A35" s="39"/>
      <c r="B35" s="32"/>
      <c r="C35" s="43"/>
      <c r="E35" s="43"/>
      <c r="G35" s="43"/>
      <c r="H35" s="43"/>
      <c r="I35" s="43"/>
      <c r="N35" s="43"/>
      <c r="O35" s="43"/>
      <c r="P35" s="43"/>
      <c r="Q35" s="33" t="s">
        <v>51</v>
      </c>
      <c r="R35" s="43" t="s">
        <v>1</v>
      </c>
      <c r="S35" s="63">
        <v>448401</v>
      </c>
      <c r="T35" s="53" t="s">
        <v>41</v>
      </c>
    </row>
    <row r="36" spans="1:22" s="33" customFormat="1" x14ac:dyDescent="0.25">
      <c r="A36" s="39"/>
      <c r="B36" s="32"/>
      <c r="C36" s="43"/>
      <c r="E36" s="43" t="s">
        <v>86</v>
      </c>
      <c r="G36" s="71" t="s">
        <v>87</v>
      </c>
      <c r="H36" s="71"/>
      <c r="I36" s="71"/>
      <c r="J36" s="71"/>
      <c r="K36" s="71"/>
      <c r="L36" s="71"/>
      <c r="N36" s="43" t="s">
        <v>88</v>
      </c>
      <c r="O36" s="43">
        <v>730878</v>
      </c>
      <c r="P36" s="43"/>
      <c r="R36" s="43"/>
      <c r="S36" s="64"/>
      <c r="T36" s="66"/>
    </row>
    <row r="37" spans="1:22" s="33" customFormat="1" x14ac:dyDescent="0.25">
      <c r="A37" s="39"/>
      <c r="B37" s="32"/>
      <c r="C37" s="43"/>
      <c r="E37" s="43" t="s">
        <v>89</v>
      </c>
      <c r="G37" s="71" t="s">
        <v>90</v>
      </c>
      <c r="H37" s="71"/>
      <c r="I37" s="71"/>
      <c r="J37" s="71"/>
      <c r="K37" s="71"/>
      <c r="L37" s="71"/>
      <c r="N37" s="43" t="s">
        <v>88</v>
      </c>
      <c r="O37" s="68">
        <f>S35</f>
        <v>448401</v>
      </c>
      <c r="P37" s="43"/>
      <c r="R37" s="43"/>
      <c r="S37" s="64"/>
      <c r="T37" s="66"/>
    </row>
    <row r="38" spans="1:22" s="33" customFormat="1" x14ac:dyDescent="0.25">
      <c r="A38" s="39"/>
      <c r="B38" s="32"/>
      <c r="C38" s="43"/>
      <c r="E38" s="43"/>
      <c r="G38" s="43"/>
      <c r="H38" s="43"/>
      <c r="I38" s="43"/>
      <c r="N38" s="43"/>
      <c r="O38" s="69">
        <f>SUM(O36:O37)</f>
        <v>1179279</v>
      </c>
      <c r="P38" s="43"/>
      <c r="R38" s="43"/>
      <c r="S38" s="64"/>
      <c r="T38" s="66"/>
    </row>
    <row r="39" spans="1:22" s="54" customFormat="1" x14ac:dyDescent="0.25">
      <c r="A39" s="39"/>
      <c r="B39" s="27"/>
      <c r="C39" s="22"/>
      <c r="E39" s="22"/>
      <c r="F39" s="28"/>
      <c r="G39" s="22"/>
      <c r="H39" s="22"/>
      <c r="I39" s="22"/>
      <c r="N39" s="22"/>
      <c r="O39" s="22"/>
      <c r="P39" s="22"/>
      <c r="R39" s="43"/>
      <c r="S39" s="64"/>
      <c r="T39" s="53"/>
    </row>
    <row r="40" spans="1:22" x14ac:dyDescent="0.25">
      <c r="A40" s="72" t="s">
        <v>69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54"/>
      <c r="U40" s="54"/>
      <c r="V40" s="54"/>
    </row>
    <row r="41" spans="1:22" x14ac:dyDescent="0.25">
      <c r="A41" s="70" t="s">
        <v>70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54"/>
      <c r="U41" s="54"/>
      <c r="V41" s="54"/>
    </row>
    <row r="42" spans="1:22" x14ac:dyDescent="0.25">
      <c r="A42" s="70" t="s">
        <v>74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54"/>
      <c r="U42" s="54"/>
      <c r="V42" s="54"/>
    </row>
    <row r="43" spans="1:22" x14ac:dyDescent="0.25">
      <c r="A43" s="70" t="s">
        <v>71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54"/>
      <c r="U43" s="54"/>
      <c r="V43" s="54"/>
    </row>
    <row r="44" spans="1:22" x14ac:dyDescent="0.25">
      <c r="A44" s="70" t="s">
        <v>72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54"/>
      <c r="U44" s="54"/>
      <c r="V44" s="54"/>
    </row>
    <row r="45" spans="1:22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59"/>
      <c r="T45" s="54"/>
      <c r="U45" s="54"/>
      <c r="V45" s="54"/>
    </row>
    <row r="46" spans="1:22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59"/>
      <c r="T46" s="54"/>
      <c r="U46" s="54"/>
      <c r="V46" s="54"/>
    </row>
    <row r="47" spans="1:22" x14ac:dyDescent="0.25">
      <c r="A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59"/>
      <c r="T47" s="54"/>
      <c r="U47" s="54"/>
      <c r="V47" s="54"/>
    </row>
    <row r="48" spans="1:22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59"/>
      <c r="T48" s="54"/>
      <c r="U48" s="54"/>
      <c r="V48" s="54"/>
    </row>
    <row r="49" spans="2:18" x14ac:dyDescent="0.25">
      <c r="B49" s="51" t="s">
        <v>73</v>
      </c>
      <c r="C49" s="61"/>
      <c r="D49" s="62"/>
      <c r="E49" s="61"/>
      <c r="G49" s="61"/>
      <c r="H49" s="61"/>
      <c r="I49" s="61"/>
      <c r="J49" s="62"/>
      <c r="K49" s="62"/>
      <c r="L49" s="62"/>
      <c r="M49" s="62"/>
      <c r="N49" s="61"/>
      <c r="O49" s="61"/>
      <c r="P49" s="61"/>
      <c r="Q49" s="62"/>
      <c r="R49" s="62"/>
    </row>
    <row r="50" spans="2:18" x14ac:dyDescent="0.25">
      <c r="C50" s="61"/>
      <c r="D50" s="62"/>
      <c r="E50" s="61"/>
      <c r="G50" s="61"/>
      <c r="H50" s="61"/>
      <c r="I50" s="61"/>
      <c r="J50" s="62"/>
      <c r="K50" s="62"/>
      <c r="L50" s="62"/>
      <c r="M50" s="62"/>
      <c r="N50" s="61"/>
      <c r="O50" s="61"/>
      <c r="P50" s="61"/>
      <c r="Q50" s="62"/>
      <c r="R50" s="62"/>
    </row>
    <row r="51" spans="2:18" x14ac:dyDescent="0.25">
      <c r="C51" s="61"/>
      <c r="D51" s="62"/>
      <c r="E51" s="61"/>
      <c r="G51" s="61"/>
      <c r="H51" s="61"/>
      <c r="I51" s="61"/>
      <c r="J51" s="62"/>
      <c r="K51" s="62"/>
      <c r="L51" s="62"/>
      <c r="M51" s="62"/>
      <c r="N51" s="61"/>
      <c r="O51" s="61"/>
      <c r="P51" s="61"/>
      <c r="Q51" s="62"/>
      <c r="R51" s="62"/>
    </row>
    <row r="52" spans="2:18" x14ac:dyDescent="0.25">
      <c r="C52" s="61"/>
      <c r="D52" s="62"/>
      <c r="E52" s="61"/>
      <c r="G52" s="61"/>
      <c r="H52" s="61"/>
      <c r="I52" s="61"/>
      <c r="J52" s="62"/>
      <c r="K52" s="62"/>
      <c r="L52" s="62"/>
      <c r="M52" s="62"/>
      <c r="N52" s="61"/>
      <c r="O52" s="61"/>
      <c r="P52" s="61"/>
      <c r="Q52" s="62"/>
      <c r="R52" s="62"/>
    </row>
  </sheetData>
  <mergeCells count="20">
    <mergeCell ref="B26:N26"/>
    <mergeCell ref="B18:O18"/>
    <mergeCell ref="A1:T1"/>
    <mergeCell ref="B2:N2"/>
    <mergeCell ref="R2:T2"/>
    <mergeCell ref="B12:O12"/>
    <mergeCell ref="B10:O10"/>
    <mergeCell ref="B4:N4"/>
    <mergeCell ref="B6:N6"/>
    <mergeCell ref="B8:O8"/>
    <mergeCell ref="B14:O14"/>
    <mergeCell ref="E15:H15"/>
    <mergeCell ref="A44:S44"/>
    <mergeCell ref="D33:E33"/>
    <mergeCell ref="A40:S40"/>
    <mergeCell ref="A41:S41"/>
    <mergeCell ref="A42:S42"/>
    <mergeCell ref="A43:S43"/>
    <mergeCell ref="G36:L36"/>
    <mergeCell ref="G37:L37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rowBreaks count="1" manualBreakCount="1">
    <brk id="31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9" t="s">
        <v>9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57</v>
      </c>
      <c r="C4" s="11">
        <f>Sheet1!O11</f>
        <v>191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56</v>
      </c>
      <c r="C5" s="8">
        <f>Sheet1!O11</f>
        <v>191</v>
      </c>
      <c r="D5" s="8">
        <f>C5*3/100</f>
        <v>5.73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54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58</v>
      </c>
    </row>
    <row r="7" spans="1:10" s="41" customFormat="1" ht="30" customHeight="1" x14ac:dyDescent="0.25">
      <c r="A7" s="7">
        <v>4</v>
      </c>
      <c r="B7" s="6" t="s">
        <v>52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53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67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68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58</v>
      </c>
      <c r="J10" s="7" t="s">
        <v>19</v>
      </c>
    </row>
    <row r="11" spans="1:10" ht="21.75" customHeight="1" thickBot="1" x14ac:dyDescent="0.3">
      <c r="A11" s="82" t="s">
        <v>17</v>
      </c>
      <c r="B11" s="90"/>
      <c r="C11" s="83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89" t="s">
        <v>20</v>
      </c>
      <c r="B13" s="89"/>
      <c r="C13" s="89"/>
      <c r="D13" s="89"/>
      <c r="E13" s="89"/>
      <c r="F13" s="89"/>
      <c r="G13" s="89"/>
      <c r="H13" s="89"/>
      <c r="I13" s="89"/>
      <c r="J13" s="89"/>
    </row>
    <row r="14" spans="1:10" ht="16.5" thickBot="1" x14ac:dyDescent="0.3">
      <c r="A14" s="4" t="s">
        <v>2</v>
      </c>
      <c r="B14" s="82" t="s">
        <v>21</v>
      </c>
      <c r="C14" s="90"/>
      <c r="D14" s="83"/>
      <c r="E14" s="30"/>
      <c r="F14" s="4" t="s">
        <v>18</v>
      </c>
      <c r="G14" s="4" t="s">
        <v>5</v>
      </c>
      <c r="H14" s="5" t="s">
        <v>6</v>
      </c>
      <c r="I14" s="82" t="s">
        <v>7</v>
      </c>
      <c r="J14" s="83"/>
    </row>
    <row r="15" spans="1:10" ht="15" customHeight="1" x14ac:dyDescent="0.25">
      <c r="B15" s="81"/>
      <c r="C15" s="81"/>
      <c r="D15" s="81"/>
      <c r="I15" s="84"/>
      <c r="J15" s="84"/>
    </row>
    <row r="16" spans="1:10" ht="30" customHeight="1" x14ac:dyDescent="0.25">
      <c r="A16" s="1">
        <v>1</v>
      </c>
      <c r="B16" s="92" t="s">
        <v>22</v>
      </c>
      <c r="C16" s="92"/>
      <c r="D16" s="92"/>
      <c r="E16" s="31"/>
      <c r="F16" s="10">
        <f>G11</f>
        <v>653</v>
      </c>
      <c r="G16" s="2">
        <v>1325.48</v>
      </c>
      <c r="H16" s="1" t="s">
        <v>23</v>
      </c>
      <c r="I16" s="85">
        <v>8655</v>
      </c>
      <c r="J16" s="85"/>
    </row>
    <row r="17" spans="1:10" ht="30" customHeight="1" x14ac:dyDescent="0.25">
      <c r="A17" s="1">
        <v>2</v>
      </c>
      <c r="B17" s="92" t="s">
        <v>24</v>
      </c>
      <c r="C17" s="92"/>
      <c r="D17" s="92"/>
      <c r="E17" s="31"/>
      <c r="F17" s="10">
        <v>630</v>
      </c>
      <c r="G17" s="1">
        <v>6972.97</v>
      </c>
      <c r="H17" s="1" t="s">
        <v>23</v>
      </c>
      <c r="I17" s="85">
        <v>43930</v>
      </c>
      <c r="J17" s="85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5">
        <f t="shared" ref="I18" si="1">F18*G18/100</f>
        <v>10247.052000000001</v>
      </c>
      <c r="J18" s="85"/>
    </row>
    <row r="19" spans="1:10" ht="30" customHeight="1" x14ac:dyDescent="0.25">
      <c r="A19" s="1">
        <v>4</v>
      </c>
      <c r="B19" s="92" t="s">
        <v>25</v>
      </c>
      <c r="C19" s="92"/>
      <c r="D19" s="92"/>
      <c r="E19" s="31"/>
      <c r="F19" s="10">
        <v>234</v>
      </c>
      <c r="G19" s="1">
        <v>139.5</v>
      </c>
      <c r="H19" s="1" t="s">
        <v>26</v>
      </c>
      <c r="I19" s="85">
        <v>32643</v>
      </c>
      <c r="J19" s="85"/>
    </row>
    <row r="20" spans="1:10" ht="30" customHeight="1" x14ac:dyDescent="0.25">
      <c r="A20" s="1">
        <v>5</v>
      </c>
      <c r="B20" s="92" t="s">
        <v>15</v>
      </c>
      <c r="C20" s="92"/>
      <c r="D20" s="92"/>
      <c r="E20" s="31"/>
      <c r="F20" s="10">
        <f>I11</f>
        <v>3078</v>
      </c>
      <c r="G20" s="2">
        <v>617.5</v>
      </c>
      <c r="H20" s="1" t="s">
        <v>8</v>
      </c>
      <c r="I20" s="85">
        <f>F20*G20/1000</f>
        <v>1900.665</v>
      </c>
      <c r="J20" s="85"/>
    </row>
    <row r="21" spans="1:10" ht="30" customHeight="1" x14ac:dyDescent="0.25">
      <c r="A21" s="1">
        <v>6</v>
      </c>
      <c r="B21" s="92" t="s">
        <v>28</v>
      </c>
      <c r="C21" s="92"/>
      <c r="D21" s="92"/>
      <c r="E21" s="31"/>
      <c r="F21" s="15">
        <f>J11</f>
        <v>0</v>
      </c>
      <c r="G21" s="1">
        <v>0</v>
      </c>
      <c r="H21" s="1" t="s">
        <v>29</v>
      </c>
      <c r="I21" s="86">
        <f>F21*G21</f>
        <v>0</v>
      </c>
      <c r="J21" s="86"/>
    </row>
    <row r="22" spans="1:10" ht="30" customHeight="1" x14ac:dyDescent="0.25">
      <c r="B22" s="91" t="s">
        <v>30</v>
      </c>
      <c r="C22" s="91"/>
      <c r="D22" s="91"/>
      <c r="E22" s="91"/>
      <c r="F22" s="91"/>
      <c r="G22" s="91"/>
      <c r="H22" s="14" t="s">
        <v>0</v>
      </c>
      <c r="I22" s="87">
        <v>95475</v>
      </c>
      <c r="J22" s="88"/>
    </row>
    <row r="23" spans="1:10" ht="15" customHeight="1" x14ac:dyDescent="0.25">
      <c r="B23" s="81"/>
      <c r="C23" s="81"/>
      <c r="D23" s="81"/>
      <c r="I23" s="81"/>
      <c r="J23" s="81"/>
    </row>
    <row r="24" spans="1:10" ht="15" customHeight="1" x14ac:dyDescent="0.25">
      <c r="B24" s="81"/>
      <c r="C24" s="81"/>
      <c r="D24" s="81"/>
      <c r="I24" s="81"/>
      <c r="J24" s="81"/>
    </row>
    <row r="25" spans="1:10" ht="15" customHeight="1" x14ac:dyDescent="0.25">
      <c r="B25" s="81"/>
      <c r="C25" s="81"/>
      <c r="D25" s="81"/>
      <c r="I25" s="81"/>
      <c r="J25" s="81"/>
    </row>
    <row r="26" spans="1:10" ht="15" customHeight="1" x14ac:dyDescent="0.25">
      <c r="B26" s="81"/>
      <c r="C26" s="81"/>
      <c r="D26" s="81"/>
      <c r="I26" s="81"/>
      <c r="J26" s="81"/>
    </row>
    <row r="27" spans="1:10" ht="15" customHeight="1" x14ac:dyDescent="0.25">
      <c r="B27" s="81"/>
      <c r="C27" s="81"/>
      <c r="D27" s="81"/>
      <c r="I27" s="81"/>
      <c r="J27" s="81"/>
    </row>
    <row r="28" spans="1:10" ht="15" customHeight="1" x14ac:dyDescent="0.25">
      <c r="B28" s="81"/>
      <c r="C28" s="81"/>
      <c r="D28" s="81"/>
      <c r="I28" s="81"/>
      <c r="J28" s="81"/>
    </row>
    <row r="29" spans="1:10" x14ac:dyDescent="0.25">
      <c r="I29" s="81"/>
      <c r="J29" s="81"/>
    </row>
    <row r="30" spans="1:10" x14ac:dyDescent="0.25">
      <c r="I30" s="81"/>
      <c r="J30" s="81"/>
    </row>
    <row r="31" spans="1:10" x14ac:dyDescent="0.25">
      <c r="I31" s="81"/>
      <c r="J31" s="81"/>
    </row>
    <row r="32" spans="1:10" x14ac:dyDescent="0.25">
      <c r="I32" s="81"/>
      <c r="J32" s="81"/>
    </row>
    <row r="33" spans="9:10" x14ac:dyDescent="0.25">
      <c r="I33" s="81"/>
      <c r="J33" s="81"/>
    </row>
    <row r="34" spans="9:10" x14ac:dyDescent="0.25">
      <c r="I34" s="81"/>
      <c r="J34" s="81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3" t="s">
        <v>31</v>
      </c>
      <c r="B1" s="93"/>
      <c r="C1" s="93"/>
      <c r="D1" s="93"/>
      <c r="E1" s="93"/>
      <c r="F1" s="93"/>
      <c r="G1" s="93"/>
      <c r="H1" s="93"/>
      <c r="I1" s="93"/>
      <c r="J1" s="93"/>
    </row>
    <row r="3" spans="1:19" ht="60.75" customHeight="1" x14ac:dyDescent="0.25">
      <c r="A3" s="94" t="str">
        <f>Sheet1!A1</f>
        <v xml:space="preserve">PART B C/WALL </v>
      </c>
      <c r="B3" s="94"/>
      <c r="C3" s="94"/>
      <c r="D3" s="94"/>
      <c r="E3" s="94"/>
      <c r="F3" s="94"/>
      <c r="G3" s="94"/>
      <c r="H3" s="94"/>
      <c r="I3" s="94"/>
      <c r="J3" s="94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Sheet1!S35</f>
        <v>448401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59</v>
      </c>
      <c r="B8" s="46" t="s">
        <v>60</v>
      </c>
      <c r="C8" s="46"/>
      <c r="D8" s="49" t="s">
        <v>61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62</v>
      </c>
      <c r="D11" s="26" t="s">
        <v>34</v>
      </c>
      <c r="E11" s="50">
        <v>1226594</v>
      </c>
    </row>
    <row r="12" spans="1:19" ht="29.25" customHeight="1" x14ac:dyDescent="0.25">
      <c r="A12" s="46" t="s">
        <v>63</v>
      </c>
      <c r="B12" s="46" t="s">
        <v>66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64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65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2016-02-28T03:18:09Z</cp:lastPrinted>
  <dcterms:created xsi:type="dcterms:W3CDTF">2014-03-04T07:22:02Z</dcterms:created>
  <dcterms:modified xsi:type="dcterms:W3CDTF">2016-02-28T03:18:19Z</dcterms:modified>
</cp:coreProperties>
</file>