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Sheet1!$A$1:$T$79</definedName>
    <definedName name="_xlnm.Print_Area" localSheetId="1">Sheet2!$A$1:$J$29</definedName>
    <definedName name="_xlnm.Print_Area" localSheetId="2">Sheet3!$A$1:$E$34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63" i="1" l="1"/>
  <c r="S57" i="1"/>
  <c r="S55" i="1"/>
  <c r="S51" i="1"/>
  <c r="S49" i="1"/>
  <c r="S43" i="1"/>
  <c r="S41" i="1"/>
  <c r="O37" i="1"/>
  <c r="S37" i="1" s="1"/>
  <c r="S35" i="1"/>
  <c r="S33" i="1"/>
  <c r="S27" i="1"/>
  <c r="S29" i="1"/>
  <c r="S31" i="1"/>
  <c r="S25" i="1"/>
  <c r="S17" i="1"/>
  <c r="S15" i="1"/>
  <c r="S13" i="1"/>
  <c r="S11" i="1"/>
  <c r="S9" i="1"/>
  <c r="S7" i="1"/>
  <c r="O39" i="1" l="1"/>
  <c r="S39" i="1" s="1"/>
  <c r="S59" i="1" l="1"/>
  <c r="S47" i="1"/>
  <c r="S23" i="1" l="1"/>
  <c r="S21" i="1"/>
  <c r="S19" i="1" l="1"/>
  <c r="E11" i="2" l="1"/>
  <c r="G11" i="2"/>
  <c r="H11" i="2"/>
  <c r="I11" i="2"/>
  <c r="J11" i="2"/>
  <c r="E14" i="3"/>
  <c r="C7" i="2" l="1"/>
  <c r="S61" i="1" l="1"/>
  <c r="S53" i="1"/>
  <c r="A3" i="3" l="1"/>
  <c r="C6" i="2" l="1"/>
  <c r="D6" i="2" s="1"/>
  <c r="S45" i="1" l="1"/>
  <c r="C8" i="2" l="1"/>
  <c r="C5" i="2" l="1"/>
  <c r="C4" i="2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<sst xmlns="http://schemas.openxmlformats.org/spreadsheetml/2006/main" count="182" uniqueCount="95">
  <si>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</si>
  <si>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</si>
  <si>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</si>
  <si>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</si>
  <si>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</si>
  <si>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</si>
  <si>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</si>
  <si>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</si>
  <si>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</si>
  <si>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</si>
  <si>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</si>
  <si>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</si>
  <si>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</si>
  <si>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</si>
  <si>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</si>
  <si>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</si>
  <si>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</si>
  <si>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</si>
  <si>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</si>
  <si>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</si>
  <si>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</si>
  <si>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</si>
  <si>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</si>
  <si>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</si>
  <si>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</si>
  <si>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</si>
  <si>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</si>
  <si>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</si>
  <si>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</si>
  <si>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</si>
  <si>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</si>
  <si>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</si>
  <si>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</si>
  <si>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</si>
  <si>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</si>
  <si>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</si>
  <si>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</si>
  <si>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</si>
  <si>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</si>
  <si>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</si>
  <si>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</si>
  <si>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</si>
  <si>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</si>
  <si>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</si>
  <si>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Supplying fixing Tears (material Sch: item No: 144)</t>
  </si>
  <si>
    <t>Errection rolled steel beams or old rail in roofs etc. errection and fixing in poisition (S.I.No: 6 P-91)</t>
  </si>
  <si>
    <t>P/L G.I Frame/Chokate Size 7”x2” Or 4 ½ x3” for Door using 20” Gauge including welded hinges i/c cost of  cement sand slurry of 1:6 cost of tolls and plants used  in making and fixing (S.I.No.29 / P-92)</t>
  </si>
  <si>
    <t>P-Rft</t>
  </si>
  <si>
    <t>P-Sft</t>
  </si>
  <si>
    <t>Cement plaster ½” thick  upto  20’height ratio 1:6 (S.I.No.13-b P-51)</t>
  </si>
  <si>
    <t>Cement plaster3/8” thick  upto  20’height ratio 1:4 (S.I.No.13-b P-51)</t>
  </si>
  <si>
    <t>Distembering 2 coats (S.I.No.24/ P-53)</t>
  </si>
  <si>
    <t xml:space="preserve">Total 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</si>
  <si>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</si>
  <si>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</si>
  <si>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</si>
  <si>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</si>
  <si>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</si>
  <si>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</si>
  <si>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</si>
  <si>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</si>
  <si>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</si>
  <si>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</si>
  <si>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</si>
  <si>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</si>
  <si>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</si>
  <si>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</si>
  <si>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</si>
  <si>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</si>
  <si>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BILL OF QUANTITES </t>
  </si>
  <si>
    <t>(A) Deseription and rate of items based on composite schedule of rates.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</si>
  <si>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</si>
  <si>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</si>
  <si>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Cement concrete brick or stone ballast 1 1/2" to 2" gauge. (c) Ratio 1 : 5 : 10  (S.I.No –4 / P-05) </t>
  </si>
  <si>
    <t>Pacca brick work in foundation  &amp; plinth in cement S.sand mortor  ratio  1:6 (S.I.NO.4,e / P-20 )</t>
  </si>
  <si>
    <t>Second class tile roofing consisting of 4" earth and 1" mud plaster with Gobri leeping over 1/2"thick cement plaster 1:6 with 34 Lbs. Of hot bitumen coating sand blinded, provided over one layer of 12" x 6"x2" tiles laid in 1:6 cement mortar including 1:2 cement pointing under neath of tiles complete including curing etc. (S.I.No: 02, P.No:33).</t>
  </si>
  <si>
    <t xml:space="preserve"> Cement pointing   struck joints on walls. (a) Ratio 1:2 (S.I.No: 29,P- No:53).</t>
  </si>
  <si>
    <t>First class deodar wood  wrought joinery for doors and windows Fixed in position i/c chowkats holds fasts hings iron tower volts chocks cleats Handles  etc complete( Only shutters)                                          (S.I.No.7, b / P-57)</t>
  </si>
  <si>
    <t xml:space="preserve"> NAME OF WORK : REPAIR/RENOVATION/ADDITION ONE CLASS ROOM GBPS ALI SHER KUBER  TALUKA THARI MIRWAH DISTRICT KHAIRPUR. </t>
  </si>
  <si>
    <t>Removing cement plaster from roof or walls.( S.I.No: 53 P-13)</t>
  </si>
  <si>
    <t>Dismentling Pacca Brick Work ( S.I.No: 13 P-10)</t>
  </si>
  <si>
    <t>Dismentling  RCC Work ( S.I.No: 20 P-10)</t>
  </si>
  <si>
    <t>Dismentling  2nd Class tiles roofing ( S.I.No: 22 b P-11)</t>
  </si>
  <si>
    <t>Errection of rooled steel beams old rails (S.I.NO: 6 P-90)</t>
  </si>
  <si>
    <t>Dismentling C.C plain 1:3:6 ( S.I.No: 19 P-10)</t>
  </si>
  <si>
    <t>Pacca Brick Work in Ground Floor 1:6 ( S.I.No: 5 P-20)</t>
  </si>
  <si>
    <t>Supplying fixing iron Girders  (material Sch: item No: 144)</t>
  </si>
  <si>
    <t>Applying flooting coats (S.I.NO 14 P-52)</t>
  </si>
  <si>
    <t xml:space="preserve">Providing and laying 2" thick topping cement concrete (1:2:4 ) including Surface finishing and dividiing into panels:                                                         (S.I.No –16 / P-42) </t>
  </si>
  <si>
    <t>Making &amp; fixing steel grated door with 1/16" thick sheeting including angle iron frame  2" x 2" 3/8"and 3/4" square bars 4" centre to centre with locking arrangemtnt. (S.I.No:24 P-91)</t>
  </si>
  <si>
    <t>Making a Notice board made with cement 1:2(S.I.No:01 P-94)</t>
  </si>
  <si>
    <t>White washing 2 coats (S.I.No:26b P-53)</t>
  </si>
  <si>
    <t xml:space="preserve">Reparing painting Doors and Windows any type Three Coats (new Surface (S.I.NO: 4 c (ii) P-67) </t>
  </si>
  <si>
    <t>Preparing old surface and painting Guard bars iron bars   etc (S.I.N: 14 (d) P-68)</t>
  </si>
  <si>
    <t>Colour Washing 2 Coats (S.I.No.25b/ P-53)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</si>
</sst>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167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65</xdr:row>
      <xdr:rowOff>173935</xdr:rowOff>
    </xdr:from>
    <xdr:to>
      <xdr:col>28</xdr:col>
      <xdr:colOff>154184</xdr:colOff>
      <xdr:row>68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tabSelected="1" view="pageBreakPreview" topLeftCell="A48" zoomScale="145" zoomScaleSheetLayoutView="145" workbookViewId="0">
      <selection activeCell="S64" sqref="S64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s="54" customFormat="1" ht="15.75" x14ac:dyDescent="0.25">
      <c r="A1" s="71" t="s">
        <v>69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20" s="54" customFormat="1" ht="27.75" customHeight="1" x14ac:dyDescent="0.25">
      <c r="A2" s="71" t="s">
        <v>70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52.5" customHeight="1" thickBot="1" x14ac:dyDescent="0.3">
      <c r="A3" s="72" t="s">
        <v>78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0" s="1" customFormat="1" ht="15.75" thickBot="1" x14ac:dyDescent="0.3">
      <c r="A4" s="38" t="s">
        <v>2</v>
      </c>
      <c r="B4" s="73" t="s">
        <v>3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5"/>
      <c r="O4" s="34" t="s">
        <v>4</v>
      </c>
      <c r="P4" s="34" t="s">
        <v>5</v>
      </c>
      <c r="Q4" s="34" t="s">
        <v>6</v>
      </c>
      <c r="R4" s="76" t="s">
        <v>7</v>
      </c>
      <c r="S4" s="76"/>
      <c r="T4" s="76"/>
    </row>
    <row r="6" spans="1:20" s="66" customFormat="1" x14ac:dyDescent="0.25">
      <c r="A6" s="39">
        <v>1</v>
      </c>
      <c r="B6" s="32" t="s">
        <v>79</v>
      </c>
      <c r="C6" s="43"/>
      <c r="D6" s="33"/>
      <c r="E6" s="40"/>
      <c r="F6" s="33"/>
      <c r="G6" s="40"/>
      <c r="H6" s="43"/>
      <c r="I6" s="43"/>
      <c r="J6" s="33"/>
      <c r="K6" s="33"/>
      <c r="L6" s="33"/>
      <c r="M6" s="33"/>
      <c r="N6" s="43"/>
      <c r="O6" s="33"/>
      <c r="P6" s="43"/>
      <c r="Q6" s="43"/>
      <c r="R6" s="43"/>
      <c r="S6" s="55"/>
    </row>
    <row r="7" spans="1:20" s="66" customFormat="1" x14ac:dyDescent="0.25">
      <c r="A7" s="39"/>
      <c r="B7" s="35"/>
      <c r="C7" s="43"/>
      <c r="D7" s="33"/>
      <c r="E7" s="40"/>
      <c r="F7" s="33"/>
      <c r="G7" s="40"/>
      <c r="H7" s="43"/>
      <c r="I7" s="37"/>
      <c r="J7" s="33"/>
      <c r="K7" s="33"/>
      <c r="L7" s="37"/>
      <c r="M7" s="33"/>
      <c r="N7" s="43"/>
      <c r="O7" s="40">
        <v>2892</v>
      </c>
      <c r="P7" s="43">
        <v>121.05</v>
      </c>
      <c r="Q7" s="43" t="s">
        <v>40</v>
      </c>
      <c r="R7" s="43" t="s">
        <v>1</v>
      </c>
      <c r="S7" s="55">
        <f>O7*P7/100</f>
        <v>3500.7659999999996</v>
      </c>
    </row>
    <row r="8" spans="1:20" s="66" customFormat="1" x14ac:dyDescent="0.25">
      <c r="A8" s="39">
        <v>2</v>
      </c>
      <c r="B8" s="32" t="s">
        <v>80</v>
      </c>
      <c r="C8" s="43"/>
      <c r="D8" s="33"/>
      <c r="E8" s="43"/>
      <c r="F8" s="33"/>
      <c r="G8" s="43"/>
      <c r="H8" s="43"/>
      <c r="I8" s="43"/>
      <c r="J8" s="33"/>
      <c r="K8" s="33"/>
      <c r="L8" s="33"/>
      <c r="M8" s="33"/>
      <c r="N8" s="43"/>
      <c r="O8" s="43"/>
      <c r="P8" s="43"/>
      <c r="Q8" s="33"/>
      <c r="R8" s="33"/>
      <c r="S8" s="55"/>
    </row>
    <row r="9" spans="1:20" s="66" customFormat="1" x14ac:dyDescent="0.25">
      <c r="A9" s="39"/>
      <c r="B9" s="35"/>
      <c r="C9" s="43"/>
      <c r="D9" s="33"/>
      <c r="E9" s="40"/>
      <c r="F9" s="33"/>
      <c r="G9" s="40"/>
      <c r="H9" s="43"/>
      <c r="I9" s="43"/>
      <c r="J9" s="33"/>
      <c r="K9" s="33"/>
      <c r="L9" s="33"/>
      <c r="M9" s="33"/>
      <c r="N9" s="43"/>
      <c r="O9" s="40">
        <v>57</v>
      </c>
      <c r="P9" s="43">
        <v>1285.6300000000001</v>
      </c>
      <c r="Q9" s="43" t="s">
        <v>43</v>
      </c>
      <c r="R9" s="43" t="s">
        <v>1</v>
      </c>
      <c r="S9" s="55">
        <f>O9*P9/100</f>
        <v>732.80910000000006</v>
      </c>
    </row>
    <row r="10" spans="1:20" s="66" customFormat="1" x14ac:dyDescent="0.25">
      <c r="A10" s="39">
        <v>3</v>
      </c>
      <c r="B10" s="32" t="s">
        <v>81</v>
      </c>
      <c r="C10" s="43"/>
      <c r="D10" s="33"/>
      <c r="E10" s="43"/>
      <c r="F10" s="33"/>
      <c r="G10" s="43"/>
      <c r="H10" s="43"/>
      <c r="I10" s="43"/>
      <c r="J10" s="33"/>
      <c r="K10" s="33"/>
      <c r="L10" s="33"/>
      <c r="M10" s="33"/>
      <c r="N10" s="43"/>
      <c r="O10" s="43"/>
      <c r="P10" s="43"/>
      <c r="Q10" s="33"/>
      <c r="R10" s="33"/>
      <c r="S10" s="55"/>
    </row>
    <row r="11" spans="1:20" s="66" customFormat="1" x14ac:dyDescent="0.25">
      <c r="A11" s="39"/>
      <c r="B11" s="32"/>
      <c r="C11" s="43"/>
      <c r="D11" s="33"/>
      <c r="E11" s="43"/>
      <c r="F11" s="33"/>
      <c r="G11" s="43"/>
      <c r="H11" s="43"/>
      <c r="I11" s="43"/>
      <c r="J11" s="33"/>
      <c r="K11" s="33"/>
      <c r="L11" s="33"/>
      <c r="M11" s="33"/>
      <c r="N11" s="43"/>
      <c r="O11" s="40">
        <v>289</v>
      </c>
      <c r="P11" s="43">
        <v>5445</v>
      </c>
      <c r="Q11" s="43" t="s">
        <v>43</v>
      </c>
      <c r="R11" s="43" t="s">
        <v>1</v>
      </c>
      <c r="S11" s="55">
        <f>O11*P11/100</f>
        <v>15736.05</v>
      </c>
    </row>
    <row r="12" spans="1:20" s="66" customFormat="1" x14ac:dyDescent="0.25">
      <c r="A12" s="39">
        <v>4</v>
      </c>
      <c r="B12" s="32" t="s">
        <v>82</v>
      </c>
      <c r="C12" s="43"/>
      <c r="D12" s="33"/>
      <c r="E12" s="43"/>
      <c r="F12" s="33"/>
      <c r="G12" s="43"/>
      <c r="H12" s="43"/>
      <c r="I12" s="43"/>
      <c r="J12" s="33"/>
      <c r="K12" s="33"/>
      <c r="L12" s="33"/>
      <c r="M12" s="33"/>
      <c r="N12" s="43"/>
      <c r="O12" s="43"/>
      <c r="P12" s="43"/>
      <c r="Q12" s="33"/>
      <c r="R12" s="33"/>
      <c r="S12" s="55"/>
    </row>
    <row r="13" spans="1:20" s="66" customFormat="1" x14ac:dyDescent="0.25">
      <c r="A13" s="39"/>
      <c r="B13" s="32"/>
      <c r="C13" s="43"/>
      <c r="D13" s="33"/>
      <c r="E13" s="43"/>
      <c r="F13" s="33"/>
      <c r="G13" s="43"/>
      <c r="H13" s="43"/>
      <c r="I13" s="43"/>
      <c r="J13" s="33"/>
      <c r="K13" s="33"/>
      <c r="L13" s="33"/>
      <c r="M13" s="33"/>
      <c r="N13" s="43"/>
      <c r="O13" s="40">
        <v>674</v>
      </c>
      <c r="P13" s="43">
        <v>378.13</v>
      </c>
      <c r="Q13" s="43" t="s">
        <v>43</v>
      </c>
      <c r="R13" s="43" t="s">
        <v>1</v>
      </c>
      <c r="S13" s="55">
        <f>O13*P13/100</f>
        <v>2548.5962</v>
      </c>
    </row>
    <row r="14" spans="1:20" s="66" customFormat="1" x14ac:dyDescent="0.25">
      <c r="A14" s="39">
        <v>5</v>
      </c>
      <c r="B14" s="32" t="s">
        <v>83</v>
      </c>
      <c r="C14" s="43"/>
      <c r="D14" s="33"/>
      <c r="E14" s="43"/>
      <c r="F14" s="33"/>
      <c r="G14" s="43"/>
      <c r="H14" s="43"/>
      <c r="I14" s="43"/>
      <c r="J14" s="33"/>
      <c r="K14" s="33"/>
      <c r="L14" s="33"/>
      <c r="M14" s="33"/>
      <c r="N14" s="43"/>
      <c r="O14" s="40"/>
      <c r="P14" s="43"/>
      <c r="Q14" s="43"/>
      <c r="R14" s="43"/>
      <c r="S14" s="55"/>
    </row>
    <row r="15" spans="1:20" s="66" customFormat="1" x14ac:dyDescent="0.25">
      <c r="A15" s="39"/>
      <c r="B15" s="32"/>
      <c r="C15" s="43"/>
      <c r="D15" s="33"/>
      <c r="E15" s="43"/>
      <c r="F15" s="33"/>
      <c r="G15" s="43"/>
      <c r="H15" s="43"/>
      <c r="I15" s="43"/>
      <c r="J15" s="33"/>
      <c r="K15" s="33"/>
      <c r="L15" s="33"/>
      <c r="M15" s="33"/>
      <c r="N15" s="43"/>
      <c r="O15" s="63">
        <v>13.936999999999999</v>
      </c>
      <c r="P15" s="43">
        <v>186.34</v>
      </c>
      <c r="Q15" s="43" t="s">
        <v>42</v>
      </c>
      <c r="R15" s="43" t="s">
        <v>1</v>
      </c>
      <c r="S15" s="55">
        <f>O15*P15</f>
        <v>2597.0205799999999</v>
      </c>
    </row>
    <row r="16" spans="1:20" s="66" customFormat="1" x14ac:dyDescent="0.25">
      <c r="A16" s="39">
        <v>6</v>
      </c>
      <c r="B16" s="33" t="s">
        <v>84</v>
      </c>
      <c r="C16" s="43"/>
      <c r="D16" s="33"/>
      <c r="E16" s="43"/>
      <c r="F16" s="33"/>
      <c r="G16" s="43"/>
      <c r="H16" s="43"/>
      <c r="I16" s="43"/>
      <c r="J16" s="33"/>
      <c r="K16" s="33"/>
      <c r="L16" s="33"/>
      <c r="M16" s="33"/>
      <c r="N16" s="43"/>
      <c r="O16" s="43"/>
      <c r="P16" s="43"/>
      <c r="Q16" s="33"/>
      <c r="R16" s="33"/>
      <c r="S16" s="55"/>
    </row>
    <row r="17" spans="1:20" s="66" customFormat="1" x14ac:dyDescent="0.25">
      <c r="A17" s="39"/>
      <c r="B17" s="35"/>
      <c r="C17" s="43"/>
      <c r="D17" s="33"/>
      <c r="E17" s="40"/>
      <c r="F17" s="33"/>
      <c r="G17" s="40"/>
      <c r="H17" s="43"/>
      <c r="I17" s="43"/>
      <c r="J17" s="33"/>
      <c r="K17" s="33"/>
      <c r="L17" s="33"/>
      <c r="M17" s="33"/>
      <c r="N17" s="43"/>
      <c r="O17" s="40">
        <v>114</v>
      </c>
      <c r="P17" s="37">
        <v>1306.8</v>
      </c>
      <c r="Q17" s="43" t="s">
        <v>43</v>
      </c>
      <c r="R17" s="43" t="s">
        <v>1</v>
      </c>
      <c r="S17" s="55">
        <f>O17*P17/100</f>
        <v>1489.7519999999997</v>
      </c>
    </row>
    <row r="18" spans="1:20" s="33" customFormat="1" ht="66" customHeight="1" x14ac:dyDescent="0.25">
      <c r="A18" s="39">
        <v>7</v>
      </c>
      <c r="B18" s="68" t="s">
        <v>71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43"/>
      <c r="P18" s="43"/>
      <c r="S18" s="55"/>
    </row>
    <row r="19" spans="1:20" s="33" customFormat="1" x14ac:dyDescent="0.25">
      <c r="A19" s="39"/>
      <c r="B19" s="32"/>
      <c r="C19" s="43"/>
      <c r="E19" s="43"/>
      <c r="G19" s="43"/>
      <c r="H19" s="43"/>
      <c r="I19" s="43"/>
      <c r="N19" s="43"/>
      <c r="O19" s="40">
        <v>164</v>
      </c>
      <c r="P19" s="43">
        <v>3176.25</v>
      </c>
      <c r="Q19" s="43" t="s">
        <v>72</v>
      </c>
      <c r="R19" s="43" t="s">
        <v>1</v>
      </c>
      <c r="S19" s="55">
        <f>O19*P19/1000</f>
        <v>520.90499999999997</v>
      </c>
      <c r="T19" s="53" t="s">
        <v>41</v>
      </c>
    </row>
    <row r="20" spans="1:20" s="33" customFormat="1" ht="30.75" customHeight="1" x14ac:dyDescent="0.25">
      <c r="A20" s="39">
        <v>8</v>
      </c>
      <c r="B20" s="68" t="s">
        <v>73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43"/>
      <c r="Q20" s="43"/>
      <c r="R20" s="43"/>
      <c r="S20" s="55"/>
    </row>
    <row r="21" spans="1:20" s="33" customFormat="1" x14ac:dyDescent="0.25">
      <c r="A21" s="39"/>
      <c r="B21" s="35"/>
      <c r="C21" s="43"/>
      <c r="E21" s="40"/>
      <c r="G21" s="40"/>
      <c r="H21" s="43"/>
      <c r="I21" s="37"/>
      <c r="L21" s="37"/>
      <c r="N21" s="43"/>
      <c r="O21" s="40">
        <v>42</v>
      </c>
      <c r="P21" s="43">
        <v>8694.9500000000007</v>
      </c>
      <c r="Q21" s="43" t="s">
        <v>43</v>
      </c>
      <c r="R21" s="43" t="s">
        <v>1</v>
      </c>
      <c r="S21" s="55">
        <f>O21*P21/100</f>
        <v>3651.8790000000004</v>
      </c>
      <c r="T21" s="53" t="s">
        <v>41</v>
      </c>
    </row>
    <row r="22" spans="1:20" s="33" customFormat="1" ht="28.5" customHeight="1" x14ac:dyDescent="0.25">
      <c r="A22" s="39">
        <v>9</v>
      </c>
      <c r="B22" s="67" t="s">
        <v>74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43"/>
      <c r="S22" s="55"/>
      <c r="T22" s="53"/>
    </row>
    <row r="23" spans="1:20" s="33" customFormat="1" ht="14.25" customHeight="1" x14ac:dyDescent="0.25">
      <c r="A23" s="39"/>
      <c r="B23" s="32"/>
      <c r="C23" s="43"/>
      <c r="E23" s="43"/>
      <c r="G23" s="43"/>
      <c r="H23" s="43"/>
      <c r="I23" s="43"/>
      <c r="N23" s="43"/>
      <c r="O23" s="40">
        <v>117</v>
      </c>
      <c r="P23" s="37">
        <v>11948.36</v>
      </c>
      <c r="Q23" s="43" t="s">
        <v>40</v>
      </c>
      <c r="R23" s="43" t="s">
        <v>1</v>
      </c>
      <c r="S23" s="55">
        <f>O23*P23/100</f>
        <v>13979.581200000001</v>
      </c>
      <c r="T23" s="53"/>
    </row>
    <row r="24" spans="1:20" s="33" customFormat="1" ht="14.25" customHeight="1" x14ac:dyDescent="0.25">
      <c r="A24" s="39">
        <v>10</v>
      </c>
      <c r="B24" s="32" t="s">
        <v>85</v>
      </c>
      <c r="C24" s="43"/>
      <c r="E24" s="43"/>
      <c r="G24" s="43"/>
      <c r="H24" s="43"/>
      <c r="I24" s="43"/>
      <c r="N24" s="43"/>
      <c r="O24" s="43"/>
      <c r="S24" s="55"/>
      <c r="T24" s="65"/>
    </row>
    <row r="25" spans="1:20" s="33" customFormat="1" ht="14.25" customHeight="1" x14ac:dyDescent="0.25">
      <c r="A25" s="39"/>
      <c r="B25" s="32"/>
      <c r="C25" s="43"/>
      <c r="E25" s="40"/>
      <c r="G25" s="40"/>
      <c r="H25" s="43"/>
      <c r="I25" s="43"/>
      <c r="N25" s="43"/>
      <c r="O25" s="40">
        <v>491</v>
      </c>
      <c r="P25" s="37">
        <v>12674.36</v>
      </c>
      <c r="Q25" s="43" t="s">
        <v>43</v>
      </c>
      <c r="R25" s="43" t="s">
        <v>1</v>
      </c>
      <c r="S25" s="55">
        <f>O25*P25/100</f>
        <v>62231.10760000001</v>
      </c>
      <c r="T25" s="65"/>
    </row>
    <row r="26" spans="1:20" s="33" customFormat="1" ht="14.25" customHeight="1" x14ac:dyDescent="0.25">
      <c r="A26" s="39">
        <v>11</v>
      </c>
      <c r="B26" s="33" t="s">
        <v>86</v>
      </c>
      <c r="N26" s="43"/>
      <c r="O26" s="43"/>
      <c r="P26" s="43"/>
      <c r="S26" s="55"/>
      <c r="T26" s="65"/>
    </row>
    <row r="27" spans="1:20" s="33" customFormat="1" ht="14.25" customHeight="1" x14ac:dyDescent="0.25">
      <c r="A27" s="39"/>
      <c r="B27" s="32"/>
      <c r="C27" s="43"/>
      <c r="E27" s="77"/>
      <c r="F27" s="77"/>
      <c r="G27" s="77"/>
      <c r="H27" s="77"/>
      <c r="M27" s="43"/>
      <c r="N27" s="43"/>
      <c r="O27" s="63">
        <v>29.641999999999999</v>
      </c>
      <c r="P27" s="36">
        <v>3850</v>
      </c>
      <c r="Q27" s="43" t="s">
        <v>42</v>
      </c>
      <c r="R27" s="43" t="s">
        <v>1</v>
      </c>
      <c r="S27" s="55">
        <f>O27*P27</f>
        <v>114121.7</v>
      </c>
      <c r="T27" s="65"/>
    </row>
    <row r="28" spans="1:20" s="33" customFormat="1" ht="14.25" customHeight="1" x14ac:dyDescent="0.25">
      <c r="A28" s="39">
        <v>12</v>
      </c>
      <c r="B28" s="33" t="s">
        <v>44</v>
      </c>
      <c r="N28" s="43"/>
      <c r="O28" s="43"/>
      <c r="P28" s="43"/>
      <c r="S28" s="55"/>
      <c r="T28" s="65"/>
    </row>
    <row r="29" spans="1:20" s="33" customFormat="1" ht="14.25" customHeight="1" x14ac:dyDescent="0.25">
      <c r="A29" s="39"/>
      <c r="B29" s="32"/>
      <c r="C29" s="43"/>
      <c r="E29" s="77"/>
      <c r="F29" s="77"/>
      <c r="G29" s="77"/>
      <c r="H29" s="77"/>
      <c r="M29" s="43"/>
      <c r="N29" s="43"/>
      <c r="O29" s="63">
        <v>18.035</v>
      </c>
      <c r="P29" s="37">
        <v>3575</v>
      </c>
      <c r="Q29" s="43" t="s">
        <v>42</v>
      </c>
      <c r="R29" s="43" t="s">
        <v>1</v>
      </c>
      <c r="S29" s="55">
        <f>O29*P29</f>
        <v>64475.125</v>
      </c>
      <c r="T29" s="65"/>
    </row>
    <row r="30" spans="1:20" s="33" customFormat="1" ht="14.25" customHeight="1" x14ac:dyDescent="0.25">
      <c r="A30" s="39">
        <v>13</v>
      </c>
      <c r="B30" s="67" t="s">
        <v>45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43"/>
      <c r="P30" s="43"/>
      <c r="S30" s="55"/>
      <c r="T30" s="65"/>
    </row>
    <row r="31" spans="1:20" s="33" customFormat="1" ht="14.25" customHeight="1" x14ac:dyDescent="0.25">
      <c r="A31" s="39"/>
      <c r="B31" s="32"/>
      <c r="C31" s="43"/>
      <c r="E31" s="43"/>
      <c r="G31" s="43"/>
      <c r="H31" s="43"/>
      <c r="I31" s="43"/>
      <c r="N31" s="43"/>
      <c r="O31" s="63">
        <v>47.677</v>
      </c>
      <c r="P31" s="37">
        <v>186.34</v>
      </c>
      <c r="Q31" s="43" t="s">
        <v>42</v>
      </c>
      <c r="R31" s="43" t="s">
        <v>1</v>
      </c>
      <c r="S31" s="55">
        <f>O31*P31</f>
        <v>8884.1321800000005</v>
      </c>
      <c r="T31" s="65"/>
    </row>
    <row r="32" spans="1:20" s="33" customFormat="1" ht="91.5" customHeight="1" x14ac:dyDescent="0.25">
      <c r="A32" s="39">
        <v>14</v>
      </c>
      <c r="B32" s="67" t="s">
        <v>75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43"/>
      <c r="P32" s="43"/>
      <c r="S32" s="55"/>
      <c r="T32" s="65"/>
    </row>
    <row r="33" spans="1:20" s="33" customFormat="1" ht="14.25" customHeight="1" x14ac:dyDescent="0.25">
      <c r="A33" s="39"/>
      <c r="B33" s="32"/>
      <c r="C33" s="43"/>
      <c r="E33" s="40"/>
      <c r="G33" s="40"/>
      <c r="H33" s="43"/>
      <c r="I33" s="43"/>
      <c r="N33" s="43"/>
      <c r="O33" s="40">
        <v>1325</v>
      </c>
      <c r="P33" s="37">
        <v>7607.25</v>
      </c>
      <c r="Q33" s="43" t="s">
        <v>40</v>
      </c>
      <c r="R33" s="43" t="s">
        <v>1</v>
      </c>
      <c r="S33" s="55">
        <f>O33*P33/100</f>
        <v>100796.0625</v>
      </c>
      <c r="T33" s="65"/>
    </row>
    <row r="34" spans="1:20" s="33" customFormat="1" ht="14.25" customHeight="1" x14ac:dyDescent="0.25">
      <c r="A34" s="39">
        <v>15</v>
      </c>
      <c r="B34" s="32" t="s">
        <v>49</v>
      </c>
      <c r="C34" s="43"/>
      <c r="E34" s="43"/>
      <c r="G34" s="43"/>
      <c r="H34" s="43"/>
      <c r="I34" s="43"/>
      <c r="N34" s="43"/>
      <c r="O34" s="43"/>
      <c r="P34" s="43"/>
      <c r="S34" s="55"/>
      <c r="T34" s="65"/>
    </row>
    <row r="35" spans="1:20" s="33" customFormat="1" ht="14.25" customHeight="1" x14ac:dyDescent="0.25">
      <c r="A35" s="39"/>
      <c r="B35" s="32"/>
      <c r="C35" s="43"/>
      <c r="E35" s="43"/>
      <c r="G35" s="40"/>
      <c r="I35" s="40"/>
      <c r="N35" s="43"/>
      <c r="O35" s="40">
        <v>4460</v>
      </c>
      <c r="P35" s="37">
        <v>2206.6</v>
      </c>
      <c r="Q35" s="43" t="s">
        <v>40</v>
      </c>
      <c r="R35" s="43" t="s">
        <v>1</v>
      </c>
      <c r="S35" s="55">
        <f>O35*P35/100</f>
        <v>98414.36</v>
      </c>
      <c r="T35" s="65"/>
    </row>
    <row r="36" spans="1:20" s="33" customFormat="1" ht="14.25" customHeight="1" x14ac:dyDescent="0.25">
      <c r="A36" s="39">
        <v>16</v>
      </c>
      <c r="B36" s="32" t="s">
        <v>50</v>
      </c>
      <c r="C36" s="43"/>
      <c r="E36" s="43"/>
      <c r="G36" s="43"/>
      <c r="H36" s="43"/>
      <c r="I36" s="43"/>
      <c r="N36" s="43"/>
      <c r="O36" s="43"/>
      <c r="S36" s="55"/>
      <c r="T36" s="65"/>
    </row>
    <row r="37" spans="1:20" s="33" customFormat="1" ht="14.25" customHeight="1" x14ac:dyDescent="0.25">
      <c r="A37" s="39"/>
      <c r="B37" s="32"/>
      <c r="C37" s="43"/>
      <c r="E37" s="43"/>
      <c r="G37" s="43"/>
      <c r="H37" s="43"/>
      <c r="I37" s="43"/>
      <c r="N37" s="43"/>
      <c r="O37" s="40">
        <f>O35</f>
        <v>4460</v>
      </c>
      <c r="P37" s="37">
        <v>2197.52</v>
      </c>
      <c r="Q37" s="43" t="s">
        <v>40</v>
      </c>
      <c r="R37" s="43" t="s">
        <v>1</v>
      </c>
      <c r="S37" s="55">
        <f>O37*P37/100</f>
        <v>98009.391999999993</v>
      </c>
      <c r="T37" s="65"/>
    </row>
    <row r="38" spans="1:20" s="33" customFormat="1" ht="14.25" customHeight="1" x14ac:dyDescent="0.25">
      <c r="A38" s="39">
        <v>17</v>
      </c>
      <c r="B38" s="32" t="s">
        <v>87</v>
      </c>
      <c r="C38" s="43"/>
      <c r="E38" s="43"/>
      <c r="G38" s="43"/>
      <c r="H38" s="43"/>
      <c r="I38" s="43"/>
      <c r="N38" s="43"/>
      <c r="O38" s="43"/>
      <c r="S38" s="55"/>
      <c r="T38" s="65"/>
    </row>
    <row r="39" spans="1:20" s="33" customFormat="1" ht="14.25" customHeight="1" x14ac:dyDescent="0.25">
      <c r="A39" s="39"/>
      <c r="B39" s="32"/>
      <c r="C39" s="43"/>
      <c r="E39" s="43"/>
      <c r="G39" s="43"/>
      <c r="H39" s="43"/>
      <c r="I39" s="43"/>
      <c r="N39" s="43"/>
      <c r="O39" s="40">
        <f>O37</f>
        <v>4460</v>
      </c>
      <c r="P39" s="37">
        <v>660</v>
      </c>
      <c r="Q39" s="43" t="s">
        <v>40</v>
      </c>
      <c r="R39" s="43" t="s">
        <v>1</v>
      </c>
      <c r="S39" s="55">
        <f>O39*P39/100</f>
        <v>29436</v>
      </c>
      <c r="T39" s="65"/>
    </row>
    <row r="40" spans="1:20" s="33" customFormat="1" ht="47.25" customHeight="1" x14ac:dyDescent="0.25">
      <c r="A40" s="39">
        <v>18</v>
      </c>
      <c r="B40" s="68" t="s">
        <v>88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40"/>
      <c r="P40" s="37"/>
      <c r="Q40" s="43"/>
      <c r="R40" s="43"/>
      <c r="S40" s="55"/>
      <c r="T40" s="65"/>
    </row>
    <row r="41" spans="1:20" s="33" customFormat="1" ht="14.25" customHeight="1" x14ac:dyDescent="0.25">
      <c r="A41" s="39"/>
      <c r="B41" s="32"/>
      <c r="C41" s="43"/>
      <c r="E41" s="43"/>
      <c r="G41" s="43"/>
      <c r="H41" s="43"/>
      <c r="I41" s="43"/>
      <c r="N41" s="43"/>
      <c r="O41" s="40">
        <v>971</v>
      </c>
      <c r="P41" s="37">
        <v>3275.5</v>
      </c>
      <c r="Q41" s="43" t="s">
        <v>40</v>
      </c>
      <c r="R41" s="43" t="s">
        <v>1</v>
      </c>
      <c r="S41" s="55">
        <f>O41*P41/100</f>
        <v>31805.105</v>
      </c>
      <c r="T41" s="65"/>
    </row>
    <row r="42" spans="1:20" s="33" customFormat="1" ht="14.25" customHeight="1" x14ac:dyDescent="0.25">
      <c r="A42" s="39">
        <v>19</v>
      </c>
      <c r="B42" s="32" t="s">
        <v>76</v>
      </c>
      <c r="C42" s="43"/>
      <c r="E42" s="43"/>
      <c r="G42" s="43"/>
      <c r="H42" s="43"/>
      <c r="I42" s="43"/>
      <c r="N42" s="43"/>
      <c r="O42" s="40"/>
      <c r="P42" s="37"/>
      <c r="Q42" s="43"/>
      <c r="R42" s="43"/>
      <c r="S42" s="55"/>
      <c r="T42" s="65"/>
    </row>
    <row r="43" spans="1:20" s="33" customFormat="1" ht="14.25" customHeight="1" x14ac:dyDescent="0.25">
      <c r="A43" s="39"/>
      <c r="B43" s="32"/>
      <c r="C43" s="43"/>
      <c r="E43" s="43"/>
      <c r="G43" s="43"/>
      <c r="H43" s="43"/>
      <c r="I43" s="43"/>
      <c r="N43" s="43"/>
      <c r="O43" s="40">
        <v>2609</v>
      </c>
      <c r="P43" s="37">
        <v>1287.44</v>
      </c>
      <c r="Q43" s="43" t="s">
        <v>43</v>
      </c>
      <c r="R43" s="43" t="s">
        <v>1</v>
      </c>
      <c r="S43" s="55">
        <f>O43*P43/100</f>
        <v>33589.309600000001</v>
      </c>
      <c r="T43" s="65"/>
    </row>
    <row r="44" spans="1:20" s="33" customFormat="1" ht="47.25" customHeight="1" x14ac:dyDescent="0.25">
      <c r="A44" s="39">
        <v>20</v>
      </c>
      <c r="B44" s="67" t="s">
        <v>46</v>
      </c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43"/>
      <c r="S44" s="55"/>
    </row>
    <row r="45" spans="1:20" s="33" customFormat="1" x14ac:dyDescent="0.25">
      <c r="A45" s="39"/>
      <c r="B45" s="32"/>
      <c r="C45" s="43"/>
      <c r="E45" s="43"/>
      <c r="G45" s="43"/>
      <c r="H45" s="43"/>
      <c r="I45" s="43"/>
      <c r="N45" s="43"/>
      <c r="O45" s="40">
        <v>32</v>
      </c>
      <c r="P45" s="37">
        <v>228.9</v>
      </c>
      <c r="Q45" s="43" t="s">
        <v>47</v>
      </c>
      <c r="R45" s="43" t="s">
        <v>1</v>
      </c>
      <c r="S45" s="55">
        <f>O45*P45</f>
        <v>7324.8</v>
      </c>
      <c r="T45" s="53" t="s">
        <v>41</v>
      </c>
    </row>
    <row r="46" spans="1:20" s="33" customFormat="1" ht="57" customHeight="1" x14ac:dyDescent="0.25">
      <c r="A46" s="39">
        <v>21</v>
      </c>
      <c r="B46" s="68" t="s">
        <v>77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40"/>
      <c r="P46" s="37"/>
      <c r="Q46" s="43"/>
      <c r="R46" s="43"/>
      <c r="S46" s="55"/>
    </row>
    <row r="47" spans="1:20" s="33" customFormat="1" x14ac:dyDescent="0.25">
      <c r="A47" s="39"/>
      <c r="B47" s="32"/>
      <c r="C47" s="43"/>
      <c r="E47" s="43"/>
      <c r="G47" s="43"/>
      <c r="H47" s="43"/>
      <c r="I47" s="43"/>
      <c r="N47" s="43"/>
      <c r="O47" s="40">
        <v>54</v>
      </c>
      <c r="P47" s="37">
        <v>902.93</v>
      </c>
      <c r="Q47" s="43" t="s">
        <v>48</v>
      </c>
      <c r="R47" s="43" t="s">
        <v>1</v>
      </c>
      <c r="S47" s="55">
        <f>O47*P47</f>
        <v>48758.219999999994</v>
      </c>
    </row>
    <row r="48" spans="1:20" s="33" customFormat="1" ht="49.5" customHeight="1" x14ac:dyDescent="0.25">
      <c r="A48" s="39">
        <v>22</v>
      </c>
      <c r="B48" s="67" t="s">
        <v>89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40"/>
      <c r="P48" s="56"/>
      <c r="Q48" s="39"/>
      <c r="R48" s="39"/>
      <c r="S48" s="57"/>
      <c r="T48" s="53"/>
    </row>
    <row r="49" spans="1:20" s="33" customFormat="1" x14ac:dyDescent="0.25">
      <c r="A49" s="39"/>
      <c r="B49" s="32"/>
      <c r="C49" s="43"/>
      <c r="E49" s="43"/>
      <c r="G49" s="43"/>
      <c r="H49" s="43"/>
      <c r="I49" s="43"/>
      <c r="N49" s="43"/>
      <c r="O49" s="40">
        <v>27</v>
      </c>
      <c r="P49" s="56">
        <v>726.72</v>
      </c>
      <c r="Q49" s="43" t="s">
        <v>48</v>
      </c>
      <c r="R49" s="43" t="s">
        <v>1</v>
      </c>
      <c r="S49" s="55">
        <f>O49*P49</f>
        <v>19621.440000000002</v>
      </c>
      <c r="T49" s="53"/>
    </row>
    <row r="50" spans="1:20" s="33" customFormat="1" x14ac:dyDescent="0.25">
      <c r="A50" s="39">
        <v>23</v>
      </c>
      <c r="B50" s="33" t="s">
        <v>90</v>
      </c>
      <c r="C50" s="43"/>
      <c r="E50" s="43"/>
      <c r="G50" s="43"/>
      <c r="H50" s="43"/>
      <c r="I50" s="43"/>
      <c r="N50" s="43"/>
      <c r="O50" s="40"/>
      <c r="P50" s="56"/>
      <c r="Q50" s="39"/>
      <c r="R50" s="39"/>
      <c r="S50" s="57"/>
      <c r="T50" s="65"/>
    </row>
    <row r="51" spans="1:20" s="33" customFormat="1" x14ac:dyDescent="0.25">
      <c r="A51" s="39"/>
      <c r="B51" s="32"/>
      <c r="C51" s="43"/>
      <c r="E51" s="43"/>
      <c r="G51" s="43"/>
      <c r="H51" s="43"/>
      <c r="I51" s="43"/>
      <c r="N51" s="43"/>
      <c r="O51" s="40">
        <v>96</v>
      </c>
      <c r="P51" s="56">
        <v>58.11</v>
      </c>
      <c r="Q51" s="43" t="s">
        <v>48</v>
      </c>
      <c r="R51" s="43" t="s">
        <v>1</v>
      </c>
      <c r="S51" s="55">
        <f>O51*P51</f>
        <v>5578.5599999999995</v>
      </c>
      <c r="T51" s="65"/>
    </row>
    <row r="52" spans="1:20" s="33" customFormat="1" x14ac:dyDescent="0.25">
      <c r="A52" s="39">
        <v>24</v>
      </c>
      <c r="B52" s="33" t="s">
        <v>91</v>
      </c>
      <c r="C52" s="43"/>
      <c r="E52" s="43"/>
      <c r="G52" s="43"/>
      <c r="H52" s="43"/>
      <c r="I52" s="43"/>
      <c r="N52" s="43"/>
      <c r="O52" s="40"/>
      <c r="P52" s="56"/>
      <c r="Q52" s="39"/>
      <c r="R52" s="39"/>
      <c r="S52" s="57"/>
      <c r="T52" s="53"/>
    </row>
    <row r="53" spans="1:20" s="33" customFormat="1" x14ac:dyDescent="0.25">
      <c r="A53" s="39"/>
      <c r="B53" s="32"/>
      <c r="C53" s="43"/>
      <c r="E53" s="43"/>
      <c r="G53" s="43"/>
      <c r="H53" s="43"/>
      <c r="I53" s="43"/>
      <c r="N53" s="43"/>
      <c r="O53" s="58">
        <v>971</v>
      </c>
      <c r="P53" s="56">
        <v>425.84</v>
      </c>
      <c r="Q53" s="39" t="s">
        <v>40</v>
      </c>
      <c r="R53" s="39" t="s">
        <v>1</v>
      </c>
      <c r="S53" s="64">
        <f>O53*P53/100</f>
        <v>4134.9063999999998</v>
      </c>
      <c r="T53" s="53"/>
    </row>
    <row r="54" spans="1:20" s="33" customFormat="1" x14ac:dyDescent="0.25">
      <c r="A54" s="39">
        <v>25</v>
      </c>
      <c r="B54" s="33" t="s">
        <v>51</v>
      </c>
      <c r="N54" s="43"/>
      <c r="O54" s="43"/>
      <c r="S54" s="55"/>
      <c r="T54" s="65"/>
    </row>
    <row r="55" spans="1:20" s="33" customFormat="1" x14ac:dyDescent="0.25">
      <c r="A55" s="39"/>
      <c r="B55" s="32"/>
      <c r="C55" s="43"/>
      <c r="E55" s="43"/>
      <c r="G55" s="43"/>
      <c r="H55" s="43"/>
      <c r="I55" s="43"/>
      <c r="N55" s="43"/>
      <c r="O55" s="40">
        <v>3263</v>
      </c>
      <c r="P55" s="37">
        <v>1043.9000000000001</v>
      </c>
      <c r="Q55" s="43" t="s">
        <v>40</v>
      </c>
      <c r="R55" s="43" t="s">
        <v>1</v>
      </c>
      <c r="S55" s="55">
        <f>O55*P55/100</f>
        <v>34062.457000000002</v>
      </c>
      <c r="T55" s="65"/>
    </row>
    <row r="56" spans="1:20" s="33" customFormat="1" ht="33.75" customHeight="1" x14ac:dyDescent="0.25">
      <c r="A56" s="39">
        <v>26</v>
      </c>
      <c r="B56" s="67" t="s">
        <v>92</v>
      </c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37"/>
      <c r="O56" s="43"/>
      <c r="S56" s="55"/>
      <c r="T56" s="53"/>
    </row>
    <row r="57" spans="1:20" s="33" customFormat="1" x14ac:dyDescent="0.25">
      <c r="A57" s="39"/>
      <c r="B57" s="32"/>
      <c r="C57" s="43"/>
      <c r="E57" s="43"/>
      <c r="G57" s="43"/>
      <c r="H57" s="43"/>
      <c r="I57" s="43"/>
      <c r="N57" s="43"/>
      <c r="O57" s="40">
        <v>451</v>
      </c>
      <c r="P57" s="37">
        <v>1506.45</v>
      </c>
      <c r="Q57" s="43" t="s">
        <v>40</v>
      </c>
      <c r="R57" s="43" t="s">
        <v>1</v>
      </c>
      <c r="S57" s="55">
        <f>O57*P57/100</f>
        <v>6794.089500000001</v>
      </c>
      <c r="T57" s="53" t="s">
        <v>41</v>
      </c>
    </row>
    <row r="58" spans="1:20" s="33" customFormat="1" ht="29.25" customHeight="1" x14ac:dyDescent="0.25">
      <c r="A58" s="39">
        <v>27</v>
      </c>
      <c r="B58" s="67" t="s">
        <v>93</v>
      </c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43"/>
      <c r="P58" s="43"/>
      <c r="S58" s="55"/>
      <c r="T58" s="60"/>
    </row>
    <row r="59" spans="1:20" s="33" customFormat="1" x14ac:dyDescent="0.25">
      <c r="A59" s="39"/>
      <c r="B59" s="32"/>
      <c r="C59" s="43"/>
      <c r="D59" s="60"/>
      <c r="E59" s="60"/>
      <c r="G59" s="43"/>
      <c r="H59" s="43"/>
      <c r="I59" s="43"/>
      <c r="N59" s="43"/>
      <c r="O59" s="40">
        <v>1283</v>
      </c>
      <c r="P59" s="37">
        <v>908.4</v>
      </c>
      <c r="Q59" s="43" t="s">
        <v>40</v>
      </c>
      <c r="R59" s="43" t="s">
        <v>1</v>
      </c>
      <c r="S59" s="55">
        <f>O59*P59/100</f>
        <v>11654.771999999999</v>
      </c>
      <c r="T59" s="60"/>
    </row>
    <row r="60" spans="1:20" s="33" customFormat="1" x14ac:dyDescent="0.25">
      <c r="A60" s="39">
        <v>28</v>
      </c>
      <c r="B60" s="33" t="s">
        <v>94</v>
      </c>
      <c r="N60" s="43"/>
      <c r="O60" s="43"/>
      <c r="S60" s="55"/>
      <c r="T60" s="53"/>
    </row>
    <row r="61" spans="1:20" s="33" customFormat="1" x14ac:dyDescent="0.25">
      <c r="A61" s="39"/>
      <c r="B61" s="32"/>
      <c r="C61" s="43"/>
      <c r="E61" s="43"/>
      <c r="G61" s="43"/>
      <c r="H61" s="43"/>
      <c r="I61" s="43"/>
      <c r="N61" s="43"/>
      <c r="O61" s="40">
        <v>5457</v>
      </c>
      <c r="P61" s="37">
        <v>859.9</v>
      </c>
      <c r="Q61" s="43" t="s">
        <v>40</v>
      </c>
      <c r="R61" s="43" t="s">
        <v>1</v>
      </c>
      <c r="S61" s="55">
        <f>O61*P61/100</f>
        <v>46924.742999999995</v>
      </c>
      <c r="T61" s="53" t="s">
        <v>41</v>
      </c>
    </row>
    <row r="62" spans="1:20" s="33" customFormat="1" x14ac:dyDescent="0.25">
      <c r="A62" s="39"/>
      <c r="B62" s="32"/>
      <c r="C62" s="43"/>
      <c r="D62" s="53"/>
      <c r="E62" s="53"/>
      <c r="G62" s="43"/>
      <c r="H62" s="43"/>
      <c r="I62" s="43"/>
      <c r="N62" s="43"/>
      <c r="O62" s="40"/>
      <c r="P62" s="37"/>
      <c r="Q62" s="43"/>
      <c r="R62" s="43"/>
      <c r="S62" s="55"/>
      <c r="T62" s="53"/>
    </row>
    <row r="63" spans="1:20" s="33" customFormat="1" x14ac:dyDescent="0.25">
      <c r="A63" s="39"/>
      <c r="B63" s="32"/>
      <c r="C63" s="43"/>
      <c r="E63" s="43"/>
      <c r="G63" s="43"/>
      <c r="H63" s="43"/>
      <c r="I63" s="43"/>
      <c r="N63" s="43"/>
      <c r="O63" s="43"/>
      <c r="P63" s="43"/>
      <c r="Q63" s="33" t="s">
        <v>52</v>
      </c>
      <c r="R63" s="43" t="s">
        <v>1</v>
      </c>
      <c r="S63" s="61">
        <f>SUM(S7:T62)</f>
        <v>871373.64086000016</v>
      </c>
      <c r="T63" s="53" t="s">
        <v>41</v>
      </c>
    </row>
    <row r="64" spans="1:20" s="54" customFormat="1" x14ac:dyDescent="0.25">
      <c r="A64" s="39"/>
      <c r="B64" s="27"/>
      <c r="C64" s="22"/>
      <c r="E64" s="22"/>
      <c r="F64" s="28"/>
      <c r="G64" s="22"/>
      <c r="H64" s="22"/>
      <c r="I64" s="22"/>
      <c r="N64" s="22"/>
      <c r="O64" s="22"/>
      <c r="P64" s="22"/>
      <c r="R64" s="43"/>
      <c r="S64" s="62"/>
      <c r="T64" s="53"/>
    </row>
    <row r="65" spans="1:22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54"/>
      <c r="U65" s="54"/>
      <c r="V65" s="54"/>
    </row>
    <row r="66" spans="1:22" x14ac:dyDescent="0.25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54"/>
      <c r="U66" s="54"/>
      <c r="V66" s="54"/>
    </row>
    <row r="67" spans="1:22" x14ac:dyDescent="0.25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54"/>
      <c r="U67" s="54"/>
      <c r="V67" s="54"/>
    </row>
    <row r="68" spans="1:22" x14ac:dyDescent="0.2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54"/>
      <c r="U68" s="54"/>
      <c r="V68" s="54"/>
    </row>
    <row r="69" spans="1:22" x14ac:dyDescent="0.2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9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9"/>
      <c r="T71" s="54"/>
      <c r="U71" s="54"/>
      <c r="V71" s="54"/>
    </row>
    <row r="72" spans="1:22" x14ac:dyDescent="0.25">
      <c r="A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9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9"/>
      <c r="T73" s="54"/>
      <c r="U73" s="54"/>
      <c r="V73" s="54"/>
    </row>
    <row r="74" spans="1:22" x14ac:dyDescent="0.25">
      <c r="B74" s="51"/>
    </row>
  </sheetData>
  <mergeCells count="23">
    <mergeCell ref="E27:H27"/>
    <mergeCell ref="B40:N40"/>
    <mergeCell ref="B56:M56"/>
    <mergeCell ref="B46:N46"/>
    <mergeCell ref="E29:H29"/>
    <mergeCell ref="B30:N30"/>
    <mergeCell ref="B32:N32"/>
    <mergeCell ref="B48:N48"/>
    <mergeCell ref="A1:T1"/>
    <mergeCell ref="A2:T2"/>
    <mergeCell ref="A3:T3"/>
    <mergeCell ref="B44:O44"/>
    <mergeCell ref="B4:N4"/>
    <mergeCell ref="R4:T4"/>
    <mergeCell ref="B18:N18"/>
    <mergeCell ref="B20:N20"/>
    <mergeCell ref="B22:O22"/>
    <mergeCell ref="B58:N58"/>
    <mergeCell ref="A69:S69"/>
    <mergeCell ref="A65:S65"/>
    <mergeCell ref="A66:S66"/>
    <mergeCell ref="A67:S67"/>
    <mergeCell ref="A68:S68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rowBreaks count="1" manualBreakCount="1">
    <brk id="39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6" t="s">
        <v>9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57</v>
      </c>
      <c r="C4" s="11" t="e">
        <f>Sheet1!#REF!</f>
        <v>#REF!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56</v>
      </c>
      <c r="C5" s="8" t="e">
        <f>Sheet1!#REF!</f>
        <v>#REF!</v>
      </c>
      <c r="D5" s="8" t="e">
        <f>C5*3/100</f>
        <v>#REF!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55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58</v>
      </c>
    </row>
    <row r="7" spans="1:10" s="41" customFormat="1" ht="30" customHeight="1" x14ac:dyDescent="0.25">
      <c r="A7" s="7">
        <v>4</v>
      </c>
      <c r="B7" s="6" t="s">
        <v>53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54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67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68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58</v>
      </c>
      <c r="J10" s="7" t="s">
        <v>19</v>
      </c>
    </row>
    <row r="11" spans="1:10" ht="21.75" customHeight="1" thickBot="1" x14ac:dyDescent="0.3">
      <c r="A11" s="79" t="s">
        <v>17</v>
      </c>
      <c r="B11" s="87"/>
      <c r="C11" s="80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6" t="s">
        <v>20</v>
      </c>
      <c r="B13" s="86"/>
      <c r="C13" s="86"/>
      <c r="D13" s="86"/>
      <c r="E13" s="86"/>
      <c r="F13" s="86"/>
      <c r="G13" s="86"/>
      <c r="H13" s="86"/>
      <c r="I13" s="86"/>
      <c r="J13" s="86"/>
    </row>
    <row r="14" spans="1:10" ht="16.5" thickBot="1" x14ac:dyDescent="0.3">
      <c r="A14" s="4" t="s">
        <v>2</v>
      </c>
      <c r="B14" s="79" t="s">
        <v>21</v>
      </c>
      <c r="C14" s="87"/>
      <c r="D14" s="80"/>
      <c r="E14" s="30"/>
      <c r="F14" s="4" t="s">
        <v>18</v>
      </c>
      <c r="G14" s="4" t="s">
        <v>5</v>
      </c>
      <c r="H14" s="5" t="s">
        <v>6</v>
      </c>
      <c r="I14" s="79" t="s">
        <v>7</v>
      </c>
      <c r="J14" s="80"/>
    </row>
    <row r="15" spans="1:10" ht="15" customHeight="1" x14ac:dyDescent="0.25">
      <c r="B15" s="78"/>
      <c r="C15" s="78"/>
      <c r="D15" s="78"/>
      <c r="I15" s="81"/>
      <c r="J15" s="81"/>
    </row>
    <row r="16" spans="1:10" ht="30" customHeight="1" x14ac:dyDescent="0.25">
      <c r="A16" s="1">
        <v>1</v>
      </c>
      <c r="B16" s="89" t="s">
        <v>22</v>
      </c>
      <c r="C16" s="89"/>
      <c r="D16" s="89"/>
      <c r="E16" s="31"/>
      <c r="F16" s="10">
        <f>G11</f>
        <v>653</v>
      </c>
      <c r="G16" s="2">
        <v>1325.48</v>
      </c>
      <c r="H16" s="1" t="s">
        <v>23</v>
      </c>
      <c r="I16" s="82">
        <v>8655</v>
      </c>
      <c r="J16" s="82"/>
    </row>
    <row r="17" spans="1:10" ht="30" customHeight="1" x14ac:dyDescent="0.25">
      <c r="A17" s="1">
        <v>2</v>
      </c>
      <c r="B17" s="89" t="s">
        <v>24</v>
      </c>
      <c r="C17" s="89"/>
      <c r="D17" s="89"/>
      <c r="E17" s="31"/>
      <c r="F17" s="10">
        <v>630</v>
      </c>
      <c r="G17" s="1">
        <v>6972.97</v>
      </c>
      <c r="H17" s="1" t="s">
        <v>23</v>
      </c>
      <c r="I17" s="82">
        <v>43930</v>
      </c>
      <c r="J17" s="82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2">
        <f t="shared" ref="I18" si="1">F18*G18/100</f>
        <v>10247.052000000001</v>
      </c>
      <c r="J18" s="82"/>
    </row>
    <row r="19" spans="1:10" ht="30" customHeight="1" x14ac:dyDescent="0.25">
      <c r="A19" s="1">
        <v>4</v>
      </c>
      <c r="B19" s="89" t="s">
        <v>25</v>
      </c>
      <c r="C19" s="89"/>
      <c r="D19" s="89"/>
      <c r="E19" s="31"/>
      <c r="F19" s="10">
        <v>234</v>
      </c>
      <c r="G19" s="1">
        <v>139.5</v>
      </c>
      <c r="H19" s="1" t="s">
        <v>26</v>
      </c>
      <c r="I19" s="82">
        <v>32643</v>
      </c>
      <c r="J19" s="82"/>
    </row>
    <row r="20" spans="1:10" ht="30" customHeight="1" x14ac:dyDescent="0.25">
      <c r="A20" s="1">
        <v>5</v>
      </c>
      <c r="B20" s="89" t="s">
        <v>15</v>
      </c>
      <c r="C20" s="89"/>
      <c r="D20" s="89"/>
      <c r="E20" s="31"/>
      <c r="F20" s="10">
        <f>I11</f>
        <v>3078</v>
      </c>
      <c r="G20" s="2">
        <v>617.5</v>
      </c>
      <c r="H20" s="1" t="s">
        <v>8</v>
      </c>
      <c r="I20" s="82">
        <f>F20*G20/1000</f>
        <v>1900.665</v>
      </c>
      <c r="J20" s="82"/>
    </row>
    <row r="21" spans="1:10" ht="30" customHeight="1" x14ac:dyDescent="0.25">
      <c r="A21" s="1">
        <v>6</v>
      </c>
      <c r="B21" s="89" t="s">
        <v>28</v>
      </c>
      <c r="C21" s="89"/>
      <c r="D21" s="89"/>
      <c r="E21" s="31"/>
      <c r="F21" s="15">
        <f>J11</f>
        <v>0</v>
      </c>
      <c r="G21" s="1">
        <v>0</v>
      </c>
      <c r="H21" s="1" t="s">
        <v>29</v>
      </c>
      <c r="I21" s="83">
        <f>F21*G21</f>
        <v>0</v>
      </c>
      <c r="J21" s="83"/>
    </row>
    <row r="22" spans="1:10" ht="30" customHeight="1" x14ac:dyDescent="0.25">
      <c r="B22" s="88" t="s">
        <v>30</v>
      </c>
      <c r="C22" s="88"/>
      <c r="D22" s="88"/>
      <c r="E22" s="88"/>
      <c r="F22" s="88"/>
      <c r="G22" s="88"/>
      <c r="H22" s="14" t="s">
        <v>0</v>
      </c>
      <c r="I22" s="84">
        <v>95475</v>
      </c>
      <c r="J22" s="85"/>
    </row>
    <row r="23" spans="1:10" ht="15" customHeight="1" x14ac:dyDescent="0.25">
      <c r="B23" s="78"/>
      <c r="C23" s="78"/>
      <c r="D23" s="78"/>
      <c r="I23" s="78"/>
      <c r="J23" s="78"/>
    </row>
    <row r="24" spans="1:10" ht="15" customHeight="1" x14ac:dyDescent="0.25">
      <c r="B24" s="78"/>
      <c r="C24" s="78"/>
      <c r="D24" s="78"/>
      <c r="I24" s="78"/>
      <c r="J24" s="78"/>
    </row>
    <row r="25" spans="1:10" ht="15" customHeight="1" x14ac:dyDescent="0.25">
      <c r="B25" s="78"/>
      <c r="C25" s="78"/>
      <c r="D25" s="78"/>
      <c r="I25" s="78"/>
      <c r="J25" s="78"/>
    </row>
    <row r="26" spans="1:10" ht="15" customHeight="1" x14ac:dyDescent="0.25">
      <c r="B26" s="78"/>
      <c r="C26" s="78"/>
      <c r="D26" s="78"/>
      <c r="I26" s="78"/>
      <c r="J26" s="78"/>
    </row>
    <row r="27" spans="1:10" ht="15" customHeight="1" x14ac:dyDescent="0.25">
      <c r="B27" s="78"/>
      <c r="C27" s="78"/>
      <c r="D27" s="78"/>
      <c r="I27" s="78"/>
      <c r="J27" s="78"/>
    </row>
    <row r="28" spans="1:10" ht="15" customHeight="1" x14ac:dyDescent="0.25">
      <c r="B28" s="78"/>
      <c r="C28" s="78"/>
      <c r="D28" s="78"/>
      <c r="I28" s="78"/>
      <c r="J28" s="78"/>
    </row>
    <row r="29" spans="1:10" x14ac:dyDescent="0.25">
      <c r="I29" s="78"/>
      <c r="J29" s="78"/>
    </row>
    <row r="30" spans="1:10" x14ac:dyDescent="0.25">
      <c r="I30" s="78"/>
      <c r="J30" s="78"/>
    </row>
    <row r="31" spans="1:10" x14ac:dyDescent="0.25">
      <c r="I31" s="78"/>
      <c r="J31" s="78"/>
    </row>
    <row r="32" spans="1:10" x14ac:dyDescent="0.25">
      <c r="I32" s="78"/>
      <c r="J32" s="78"/>
    </row>
    <row r="33" spans="9:10" x14ac:dyDescent="0.25">
      <c r="I33" s="78"/>
      <c r="J33" s="78"/>
    </row>
    <row r="34" spans="9:10" x14ac:dyDescent="0.25">
      <c r="I34" s="78"/>
      <c r="J34" s="78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0" t="s">
        <v>31</v>
      </c>
      <c r="B1" s="90"/>
      <c r="C1" s="90"/>
      <c r="D1" s="90"/>
      <c r="E1" s="90"/>
      <c r="F1" s="90"/>
      <c r="G1" s="90"/>
      <c r="H1" s="90"/>
      <c r="I1" s="90"/>
      <c r="J1" s="90"/>
    </row>
    <row r="3" spans="1:19" ht="60.75" customHeight="1" x14ac:dyDescent="0.25">
      <c r="A3" s="91" t="str">
        <f>Sheet1!A3</f>
        <v xml:space="preserve"> NAME OF WORK : REPAIR/RENOVATION/ADDITION ONE CLASS ROOM GBPS ALI SHER KUBER  TALUKA THARI MIRWAH DISTRICT KHAIRPUR. </v>
      </c>
      <c r="B3" s="91"/>
      <c r="C3" s="91"/>
      <c r="D3" s="91"/>
      <c r="E3" s="91"/>
      <c r="F3" s="91"/>
      <c r="G3" s="91"/>
      <c r="H3" s="91"/>
      <c r="I3" s="91"/>
      <c r="J3" s="91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Sheet1!S63</f>
        <v>871373.64086000016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59</v>
      </c>
      <c r="B8" s="46" t="s">
        <v>60</v>
      </c>
      <c r="C8" s="46"/>
      <c r="D8" s="49" t="s">
        <v>61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62</v>
      </c>
      <c r="D11" s="26" t="s">
        <v>34</v>
      </c>
      <c r="E11" s="50">
        <v>1226594</v>
      </c>
    </row>
    <row r="12" spans="1:19" ht="29.25" customHeight="1" x14ac:dyDescent="0.25">
      <c r="A12" s="46" t="s">
        <v>63</v>
      </c>
      <c r="B12" s="46" t="s">
        <v>66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64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65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2016-02-27T00:56:52Z</cp:lastPrinted>
  <dcterms:created xsi:type="dcterms:W3CDTF">2014-03-04T07:22:02Z</dcterms:created>
  <dcterms:modified xsi:type="dcterms:W3CDTF">2016-02-27T19:18:10Z</dcterms:modified>
</cp:coreProperties>
</file>