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Sheet1!$A$1:$T$27</definedName>
    <definedName name="_xlnm.Print_Area" localSheetId="1">Sheet2!$A$1:$J$29</definedName>
    <definedName name="_xlnm.Print_Area" localSheetId="2">Sheet3!$A$1:$E$34</definedName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S22" i="1" l="1"/>
  <c r="O18" i="1"/>
  <c r="S18" i="1" s="1"/>
  <c r="S14" i="1"/>
  <c r="S24" i="1" l="1"/>
  <c r="S26" i="1" l="1"/>
  <c r="S20" i="1"/>
  <c r="S16" i="1"/>
  <c r="S6" i="1" l="1"/>
  <c r="S8" i="1"/>
  <c r="S4" i="1" l="1"/>
  <c r="E11" i="2" l="1"/>
  <c r="G11" i="2"/>
  <c r="H11" i="2"/>
  <c r="I11" i="2"/>
  <c r="J11" i="2"/>
  <c r="E14" i="3"/>
  <c r="C7" i="2" l="1"/>
  <c r="A3" i="3" l="1"/>
  <c r="C6" i="2" l="1"/>
  <c r="D6" i="2" s="1"/>
  <c r="C8" i="2" l="1"/>
  <c r="S10" i="1" l="1"/>
  <c r="C5" i="2"/>
  <c r="C4" i="2"/>
  <c r="S12" i="1"/>
  <c r="S27" i="1" l="1"/>
  <c r="E6" i="3" l="1"/>
  <c r="D5" i="2"/>
  <c r="D11" i="2" s="1"/>
  <c r="F20" i="2" l="1"/>
  <c r="I20" i="2" s="1"/>
  <c r="F21" i="2"/>
  <c r="I21" i="2" s="1"/>
  <c r="I18" i="2" l="1"/>
  <c r="F16" i="2"/>
</calcChain>
</file>

<file path=xl/sharedStrings.xml><?xml version="1.0" encoding="utf-8"?>
<sst xmlns="http://schemas.openxmlformats.org/spreadsheetml/2006/main" count="131" uniqueCount="77">
  <si>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</si>
  <si>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</si>
  <si>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</si>
  <si>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</si>
  <si>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</si>
  <si>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</si>
  <si>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</si>
  <si>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</si>
  <si>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</si>
  <si>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</si>
  <si>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</si>
  <si>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</si>
  <si>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</si>
  <si>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</si>
  <si>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</si>
  <si>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</si>
  <si>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</si>
  <si>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</si>
  <si>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</si>
  <si>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</si>
  <si>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</si>
  <si>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</si>
  <si>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</si>
  <si>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</si>
  <si>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</si>
  <si>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</si>
  <si>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</si>
  <si>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</si>
  <si>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</si>
  <si>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</si>
  <si>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Total: -</t>
  </si>
  <si>
    <t xml:space="preserve">SUMMARY OF COST </t>
  </si>
  <si>
    <t>"A"</t>
  </si>
  <si>
    <t>COST OF MAIN BUILDING PART "A"</t>
  </si>
  <si>
    <t>RS.</t>
  </si>
  <si>
    <t xml:space="preserve">COST OF CARRIAGE OF MATERIAL </t>
  </si>
  <si>
    <t>"C"</t>
  </si>
  <si>
    <t xml:space="preserve">G-Total : </t>
  </si>
  <si>
    <t>Say:</t>
  </si>
  <si>
    <t>Million</t>
  </si>
  <si>
    <t>%Sft</t>
  </si>
  <si>
    <t>/=</t>
  </si>
  <si>
    <t>P-Cwt</t>
  </si>
  <si>
    <t>%Cft</t>
  </si>
  <si>
    <t>Fabrication of  mild steel  r/f for c.,c i/c cutting  bending  dbinding laying in Position i/c removal of rust from bars (S.I.NO.8-E P-16)</t>
  </si>
  <si>
    <t>P-Cft</t>
  </si>
  <si>
    <t>P-Sft</t>
  </si>
  <si>
    <t>Cement plaster ½” thick  upto  20’height ratio 1:6 (S.I.No.13-b P-51)</t>
  </si>
  <si>
    <t>Cement plaster3/8” thick  upto  20’height ratio 1:4 (S.I.No.13-b P-51)</t>
  </si>
  <si>
    <t xml:space="preserve">Total </t>
  </si>
  <si>
    <t>Cement Plaster 1:6</t>
  </si>
  <si>
    <t>Cement Plaster 1:4</t>
  </si>
  <si>
    <t>C.C  1:2:4</t>
  </si>
  <si>
    <t>Pacca Brick 1;6</t>
  </si>
  <si>
    <t>R.C.C  1:2:4</t>
  </si>
  <si>
    <t>**</t>
  </si>
  <si>
    <t>"B"</t>
  </si>
  <si>
    <t>COST OF SCHEDULE ITEM PART</t>
  </si>
  <si>
    <t>Rs:</t>
  </si>
  <si>
    <t>TOAL</t>
  </si>
  <si>
    <t>"D"</t>
  </si>
  <si>
    <t>1.250 (m)</t>
  </si>
  <si>
    <t>SUB ENGINEER</t>
  </si>
  <si>
    <t xml:space="preserve">Add:1%  CONTIGENCY </t>
  </si>
  <si>
    <t>C.C topping 3" thick</t>
  </si>
  <si>
    <t>c.c 1:5:10</t>
  </si>
  <si>
    <t xml:space="preserve">Excavation in foundation of building  bridges and other structure i/c dag belling dressing refilling around structure with  excavated earth watering and ramming earth lead upto one chain and lift upto five feet  (S.I.No – 18-b / P-4) </t>
  </si>
  <si>
    <t>%0Cft</t>
  </si>
  <si>
    <t>Pacca brick work in foundation  &amp; plinth in cement S.sand mortor  ratio  1:6 (S.I.NO.4,e / P-20 )</t>
  </si>
  <si>
    <t xml:space="preserve"> Cement pointing   struck joints on walls. (a) Ratio 1:2 (S.I.No: 29,P- No:53).</t>
  </si>
  <si>
    <t xml:space="preserve">Cement concrete brick or stone ballast 1 1/2" to 2" gauge. (c) Ratio 1 : 5 : 10  (S.I.No –4c / P-05) </t>
  </si>
  <si>
    <t>pacca brick work other than building including striking of joints upto 20 feet height in:(e) Cement sand mortar.1:6(S.I.No.07, P.No.22).</t>
  </si>
  <si>
    <t>Making &amp; fixing steel grated door with 1/16" thick sheeting including angle iron frame  2" x 2" 3/8"and 3/4" square bars 4" centre to centre with locking arrangemtnt. (S.I.No: 24P- No:91).</t>
  </si>
  <si>
    <t>Colour Washing 2 Coats (S.I.No.25/ P-53)</t>
  </si>
  <si>
    <t xml:space="preserve">Prepare and Surface painting to doors and window 3 coats (S.I.No.5/ P-69) </t>
  </si>
  <si>
    <t xml:space="preserve">  CONSTRUCTION C/WALL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</si>
  <si>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(Tar Bar)                                                      (S.I.NO.6-P- 16 )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</si>
</sst>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);\(0\)"/>
    <numFmt numFmtId="166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166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0" fillId="0" borderId="0" xfId="0"/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0" xfId="0" applyNumberFormat="1" applyFont="1" applyBorder="1" applyAlignment="1">
      <alignment horizontal="left" vertic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left" vertical="top"/>
    </xf>
    <xf numFmtId="165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65" fontId="1" fillId="0" borderId="11" xfId="0" applyNumberFormat="1" applyFont="1" applyBorder="1" applyAlignment="1">
      <alignment horizontal="left" vertical="top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205156</xdr:colOff>
      <xdr:row>23</xdr:row>
      <xdr:rowOff>168519</xdr:rowOff>
    </xdr:from>
    <xdr:to>
      <xdr:col>8</xdr:col>
      <xdr:colOff>351718</xdr:colOff>
      <xdr:row>26</xdr:row>
      <xdr:rowOff>161192</xdr:rowOff>
    </xdr:to>
    <xdr:sp macro="" textlink="">
      <xdr:nvSpPr>
        <xdr:cNvPr id="3" name="TextBox 2"/>
        <xdr:cNvSpPr txBox="1"/>
      </xdr:nvSpPr>
      <xdr:spPr>
        <a:xfrm>
          <a:off x="2469175" y="6953250"/>
          <a:ext cx="2373947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19</xdr:row>
      <xdr:rowOff>0</xdr:rowOff>
    </xdr:from>
    <xdr:to>
      <xdr:col>4</xdr:col>
      <xdr:colOff>575799</xdr:colOff>
      <xdr:row>22</xdr:row>
      <xdr:rowOff>161925</xdr:rowOff>
    </xdr:to>
    <xdr:sp macro="" textlink="">
      <xdr:nvSpPr>
        <xdr:cNvPr id="4" name="TextBox 3"/>
        <xdr:cNvSpPr txBox="1"/>
      </xdr:nvSpPr>
      <xdr:spPr>
        <a:xfrm>
          <a:off x="2524125" y="624840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view="pageBreakPreview" topLeftCell="A12" zoomScale="145" zoomScaleSheetLayoutView="145" workbookViewId="0">
      <selection activeCell="S27" sqref="S27"/>
    </sheetView>
  </sheetViews>
  <sheetFormatPr defaultRowHeight="15" x14ac:dyDescent="0.25"/>
  <cols>
    <col min="1" max="1" width="4.42578125" style="39" customWidth="1"/>
    <col min="2" max="2" width="9" style="27" customWidth="1"/>
    <col min="3" max="3" width="3.5703125" style="22" customWidth="1"/>
    <col min="4" max="4" width="1.7109375" customWidth="1"/>
    <col min="5" max="5" width="7.28515625" style="22" customWidth="1"/>
    <col min="6" max="6" width="1.42578125" style="28" customWidth="1"/>
    <col min="7" max="7" width="7" style="22" customWidth="1"/>
    <col min="8" max="8" width="2" style="22" customWidth="1"/>
    <col min="9" max="9" width="6.140625" style="22" customWidth="1"/>
    <col min="10" max="10" width="1.85546875" customWidth="1"/>
    <col min="11" max="11" width="2.42578125" style="23" customWidth="1"/>
    <col min="12" max="12" width="6.7109375" customWidth="1"/>
    <col min="13" max="13" width="1.7109375" style="23" customWidth="1"/>
    <col min="14" max="14" width="3.85546875" style="22" customWidth="1"/>
    <col min="15" max="15" width="8.7109375" style="22" customWidth="1"/>
    <col min="16" max="16" width="9.42578125" style="22" customWidth="1"/>
    <col min="17" max="17" width="7.5703125" customWidth="1"/>
    <col min="18" max="18" width="3.7109375" customWidth="1"/>
    <col min="19" max="19" width="9.85546875" style="19" customWidth="1"/>
    <col min="20" max="20" width="9.140625" hidden="1" customWidth="1"/>
  </cols>
  <sheetData>
    <row r="1" spans="1:20" ht="28.5" customHeight="1" thickBot="1" x14ac:dyDescent="0.3">
      <c r="A1" s="61" t="s">
        <v>75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0" s="1" customFormat="1" ht="15.75" thickBot="1" x14ac:dyDescent="0.3">
      <c r="A2" s="38" t="s">
        <v>2</v>
      </c>
      <c r="B2" s="62" t="s">
        <v>3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4"/>
      <c r="O2" s="34" t="s">
        <v>4</v>
      </c>
      <c r="P2" s="34" t="s">
        <v>5</v>
      </c>
      <c r="Q2" s="34" t="s">
        <v>6</v>
      </c>
      <c r="R2" s="65" t="s">
        <v>7</v>
      </c>
      <c r="S2" s="65"/>
      <c r="T2" s="65"/>
    </row>
    <row r="3" spans="1:20" s="33" customFormat="1" ht="59.25" customHeight="1" x14ac:dyDescent="0.25">
      <c r="A3" s="39">
        <v>1</v>
      </c>
      <c r="B3" s="59" t="s">
        <v>66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43"/>
      <c r="P3" s="43"/>
      <c r="S3" s="54"/>
    </row>
    <row r="4" spans="1:20" s="33" customFormat="1" x14ac:dyDescent="0.25">
      <c r="A4" s="39"/>
      <c r="B4" s="32"/>
      <c r="C4" s="43"/>
      <c r="E4" s="43"/>
      <c r="G4" s="43"/>
      <c r="H4" s="43"/>
      <c r="I4" s="43"/>
      <c r="N4" s="43"/>
      <c r="O4" s="40">
        <v>1637</v>
      </c>
      <c r="P4" s="43">
        <v>3176.25</v>
      </c>
      <c r="Q4" s="43" t="s">
        <v>67</v>
      </c>
      <c r="R4" s="43" t="s">
        <v>1</v>
      </c>
      <c r="S4" s="54">
        <f>O4*P4/1000</f>
        <v>5199.5212499999998</v>
      </c>
      <c r="T4" s="53" t="s">
        <v>41</v>
      </c>
    </row>
    <row r="5" spans="1:20" s="33" customFormat="1" ht="30" customHeight="1" x14ac:dyDescent="0.25">
      <c r="A5" s="39">
        <v>2</v>
      </c>
      <c r="B5" s="66" t="s">
        <v>68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43"/>
      <c r="S5" s="54"/>
      <c r="T5" s="58"/>
    </row>
    <row r="6" spans="1:20" s="33" customFormat="1" x14ac:dyDescent="0.25">
      <c r="A6" s="39"/>
      <c r="B6" s="32"/>
      <c r="C6" s="43"/>
      <c r="E6" s="43"/>
      <c r="G6" s="43"/>
      <c r="H6" s="43"/>
      <c r="I6" s="43"/>
      <c r="N6" s="43"/>
      <c r="O6" s="40">
        <v>1221</v>
      </c>
      <c r="P6" s="37">
        <v>11948.36</v>
      </c>
      <c r="Q6" s="43" t="s">
        <v>40</v>
      </c>
      <c r="R6" s="43" t="s">
        <v>1</v>
      </c>
      <c r="S6" s="54">
        <f>O6*P6/100</f>
        <v>145889.47560000001</v>
      </c>
      <c r="T6" s="58"/>
    </row>
    <row r="7" spans="1:20" s="33" customFormat="1" ht="30.75" customHeight="1" x14ac:dyDescent="0.25">
      <c r="A7" s="39">
        <v>3</v>
      </c>
      <c r="B7" s="59" t="s">
        <v>70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P7" s="43"/>
      <c r="Q7" s="43"/>
      <c r="R7" s="43"/>
      <c r="S7" s="54"/>
    </row>
    <row r="8" spans="1:20" s="33" customFormat="1" x14ac:dyDescent="0.25">
      <c r="A8" s="39"/>
      <c r="B8" s="35"/>
      <c r="C8" s="43"/>
      <c r="E8" s="40"/>
      <c r="G8" s="40"/>
      <c r="H8" s="43"/>
      <c r="I8" s="37"/>
      <c r="L8" s="37"/>
      <c r="N8" s="43"/>
      <c r="O8" s="40">
        <v>487</v>
      </c>
      <c r="P8" s="43">
        <v>8694.9500000000007</v>
      </c>
      <c r="Q8" s="43" t="s">
        <v>43</v>
      </c>
      <c r="R8" s="43" t="s">
        <v>1</v>
      </c>
      <c r="S8" s="54">
        <f>O8*P8/100</f>
        <v>42344.406500000005</v>
      </c>
      <c r="T8" s="53" t="s">
        <v>41</v>
      </c>
    </row>
    <row r="9" spans="1:20" s="33" customFormat="1" ht="91.5" customHeight="1" x14ac:dyDescent="0.25">
      <c r="A9" s="39">
        <v>4</v>
      </c>
      <c r="B9" s="59" t="s">
        <v>76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S9" s="54"/>
      <c r="T9" s="53"/>
    </row>
    <row r="10" spans="1:20" s="33" customFormat="1" x14ac:dyDescent="0.25">
      <c r="A10" s="39"/>
      <c r="B10" s="32"/>
      <c r="C10" s="43"/>
      <c r="E10" s="43"/>
      <c r="G10" s="43"/>
      <c r="H10" s="43"/>
      <c r="I10" s="43"/>
      <c r="N10" s="43"/>
      <c r="O10" s="40">
        <v>214</v>
      </c>
      <c r="P10" s="36">
        <v>337</v>
      </c>
      <c r="Q10" s="43" t="s">
        <v>45</v>
      </c>
      <c r="R10" s="43" t="s">
        <v>1</v>
      </c>
      <c r="S10" s="54">
        <f>O10*P10</f>
        <v>72118</v>
      </c>
      <c r="T10" s="53" t="s">
        <v>41</v>
      </c>
    </row>
    <row r="11" spans="1:20" s="33" customFormat="1" ht="30.75" customHeight="1" x14ac:dyDescent="0.25">
      <c r="A11" s="39">
        <v>5</v>
      </c>
      <c r="B11" s="59" t="s">
        <v>44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S11" s="54"/>
      <c r="T11" s="53"/>
    </row>
    <row r="12" spans="1:20" s="33" customFormat="1" x14ac:dyDescent="0.25">
      <c r="A12" s="39"/>
      <c r="B12" s="32"/>
      <c r="C12" s="43"/>
      <c r="E12" s="43"/>
      <c r="G12" s="43"/>
      <c r="H12" s="43"/>
      <c r="I12" s="43"/>
      <c r="N12" s="43"/>
      <c r="O12" s="57">
        <v>10.214</v>
      </c>
      <c r="P12" s="37">
        <v>5001.7</v>
      </c>
      <c r="Q12" s="43" t="s">
        <v>42</v>
      </c>
      <c r="R12" s="43" t="s">
        <v>1</v>
      </c>
      <c r="S12" s="54">
        <f>O12*P12</f>
        <v>51087.363799999999</v>
      </c>
      <c r="T12" s="53" t="s">
        <v>41</v>
      </c>
    </row>
    <row r="13" spans="1:20" s="33" customFormat="1" ht="30" customHeight="1" x14ac:dyDescent="0.25">
      <c r="A13" s="39">
        <v>6</v>
      </c>
      <c r="B13" s="59" t="s">
        <v>71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37"/>
      <c r="Q13" s="43"/>
      <c r="R13" s="43"/>
      <c r="S13" s="54"/>
      <c r="T13" s="58"/>
    </row>
    <row r="14" spans="1:20" s="33" customFormat="1" x14ac:dyDescent="0.25">
      <c r="A14" s="39"/>
      <c r="B14" s="32"/>
      <c r="C14" s="43"/>
      <c r="E14" s="40"/>
      <c r="G14" s="40"/>
      <c r="H14" s="43"/>
      <c r="I14" s="43"/>
      <c r="N14" s="43"/>
      <c r="O14" s="40">
        <v>820</v>
      </c>
      <c r="P14" s="37">
        <v>12346.65</v>
      </c>
      <c r="Q14" s="43" t="s">
        <v>43</v>
      </c>
      <c r="R14" s="43" t="s">
        <v>1</v>
      </c>
      <c r="S14" s="54">
        <f>O14*P14/100</f>
        <v>101242.53</v>
      </c>
      <c r="T14" s="58"/>
    </row>
    <row r="15" spans="1:20" s="33" customFormat="1" x14ac:dyDescent="0.25">
      <c r="A15" s="39">
        <v>7</v>
      </c>
      <c r="B15" s="32" t="s">
        <v>47</v>
      </c>
      <c r="C15" s="43"/>
      <c r="E15" s="43"/>
      <c r="G15" s="43"/>
      <c r="H15" s="43"/>
      <c r="I15" s="43"/>
      <c r="N15" s="43"/>
      <c r="O15" s="43"/>
      <c r="P15" s="43"/>
      <c r="S15" s="54"/>
    </row>
    <row r="16" spans="1:20" s="33" customFormat="1" x14ac:dyDescent="0.25">
      <c r="A16" s="39"/>
      <c r="B16" s="32"/>
      <c r="C16" s="43"/>
      <c r="E16" s="43"/>
      <c r="G16" s="40"/>
      <c r="I16" s="40"/>
      <c r="N16" s="43"/>
      <c r="O16" s="40">
        <v>2375</v>
      </c>
      <c r="P16" s="37">
        <v>2206.6</v>
      </c>
      <c r="Q16" s="43" t="s">
        <v>40</v>
      </c>
      <c r="R16" s="43" t="s">
        <v>1</v>
      </c>
      <c r="S16" s="54">
        <f>O16*P16/100</f>
        <v>52406.75</v>
      </c>
    </row>
    <row r="17" spans="1:20" s="33" customFormat="1" x14ac:dyDescent="0.25">
      <c r="A17" s="39">
        <v>8</v>
      </c>
      <c r="B17" s="32" t="s">
        <v>48</v>
      </c>
      <c r="C17" s="43"/>
      <c r="E17" s="43"/>
      <c r="G17" s="43"/>
      <c r="H17" s="43"/>
      <c r="I17" s="43"/>
      <c r="N17" s="43"/>
      <c r="O17" s="43"/>
      <c r="S17" s="54"/>
    </row>
    <row r="18" spans="1:20" s="33" customFormat="1" x14ac:dyDescent="0.25">
      <c r="A18" s="39"/>
      <c r="B18" s="32"/>
      <c r="C18" s="43"/>
      <c r="E18" s="43"/>
      <c r="G18" s="43"/>
      <c r="H18" s="43"/>
      <c r="I18" s="43"/>
      <c r="N18" s="43"/>
      <c r="O18" s="40">
        <f>O16</f>
        <v>2375</v>
      </c>
      <c r="P18" s="37">
        <v>2197.52</v>
      </c>
      <c r="Q18" s="43" t="s">
        <v>40</v>
      </c>
      <c r="R18" s="43" t="s">
        <v>1</v>
      </c>
      <c r="S18" s="54">
        <f>O18*P18/100</f>
        <v>52191.1</v>
      </c>
    </row>
    <row r="19" spans="1:20" s="33" customFormat="1" x14ac:dyDescent="0.25">
      <c r="A19" s="39">
        <v>9</v>
      </c>
      <c r="B19" s="32" t="s">
        <v>69</v>
      </c>
      <c r="C19" s="43"/>
      <c r="E19" s="43"/>
      <c r="G19" s="43"/>
      <c r="H19" s="43"/>
      <c r="I19" s="43"/>
      <c r="N19" s="43"/>
      <c r="O19" s="40"/>
      <c r="P19" s="37"/>
      <c r="Q19" s="43"/>
      <c r="R19" s="43"/>
      <c r="S19" s="54"/>
    </row>
    <row r="20" spans="1:20" s="33" customFormat="1" x14ac:dyDescent="0.25">
      <c r="A20" s="39"/>
      <c r="B20" s="32"/>
      <c r="C20" s="43"/>
      <c r="E20" s="43"/>
      <c r="G20" s="43"/>
      <c r="H20" s="43"/>
      <c r="I20" s="43"/>
      <c r="N20" s="43"/>
      <c r="O20" s="40">
        <v>1000</v>
      </c>
      <c r="P20" s="37">
        <v>1287.44</v>
      </c>
      <c r="Q20" s="43" t="s">
        <v>43</v>
      </c>
      <c r="R20" s="43" t="s">
        <v>1</v>
      </c>
      <c r="S20" s="54">
        <f>O20*P20/100</f>
        <v>12874.4</v>
      </c>
    </row>
    <row r="21" spans="1:20" s="33" customFormat="1" ht="47.25" customHeight="1" x14ac:dyDescent="0.25">
      <c r="A21" s="39">
        <v>10</v>
      </c>
      <c r="B21" s="59" t="s">
        <v>72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40"/>
      <c r="P21" s="37"/>
      <c r="Q21" s="43"/>
      <c r="R21" s="43"/>
      <c r="S21" s="54"/>
    </row>
    <row r="22" spans="1:20" s="33" customFormat="1" x14ac:dyDescent="0.25">
      <c r="A22" s="39"/>
      <c r="B22" s="32"/>
      <c r="C22" s="43"/>
      <c r="E22" s="43"/>
      <c r="G22" s="43"/>
      <c r="H22" s="43"/>
      <c r="I22" s="43"/>
      <c r="N22" s="43"/>
      <c r="O22" s="57">
        <v>60</v>
      </c>
      <c r="P22" s="37">
        <v>726.72</v>
      </c>
      <c r="Q22" s="43" t="s">
        <v>46</v>
      </c>
      <c r="R22" s="43" t="s">
        <v>1</v>
      </c>
      <c r="S22" s="54">
        <f>O22*P22</f>
        <v>43603.200000000004</v>
      </c>
    </row>
    <row r="23" spans="1:20" s="33" customFormat="1" x14ac:dyDescent="0.25">
      <c r="A23" s="39">
        <v>11</v>
      </c>
      <c r="B23" s="33" t="s">
        <v>73</v>
      </c>
      <c r="N23" s="43"/>
      <c r="O23" s="43"/>
      <c r="S23" s="54"/>
      <c r="T23" s="58"/>
    </row>
    <row r="24" spans="1:20" s="33" customFormat="1" x14ac:dyDescent="0.25">
      <c r="A24" s="39"/>
      <c r="B24" s="32"/>
      <c r="C24" s="43"/>
      <c r="E24" s="43"/>
      <c r="G24" s="43"/>
      <c r="H24" s="43"/>
      <c r="I24" s="43"/>
      <c r="N24" s="43"/>
      <c r="O24" s="40">
        <v>3375</v>
      </c>
      <c r="P24" s="37">
        <v>859.95</v>
      </c>
      <c r="Q24" s="43" t="s">
        <v>40</v>
      </c>
      <c r="R24" s="43" t="s">
        <v>1</v>
      </c>
      <c r="S24" s="54">
        <f>O24*P24/100</f>
        <v>29023.3125</v>
      </c>
      <c r="T24" s="58"/>
    </row>
    <row r="25" spans="1:20" s="33" customFormat="1" ht="31.5" customHeight="1" x14ac:dyDescent="0.25">
      <c r="A25" s="39">
        <v>12</v>
      </c>
      <c r="B25" s="59" t="s">
        <v>74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N25" s="43"/>
      <c r="O25" s="43"/>
      <c r="P25" s="43"/>
      <c r="S25" s="54"/>
      <c r="T25" s="55"/>
    </row>
    <row r="26" spans="1:20" s="33" customFormat="1" x14ac:dyDescent="0.25">
      <c r="A26" s="39"/>
      <c r="B26" s="32"/>
      <c r="C26" s="43"/>
      <c r="D26" s="60"/>
      <c r="E26" s="60"/>
      <c r="G26" s="43"/>
      <c r="H26" s="43"/>
      <c r="I26" s="43"/>
      <c r="N26" s="43"/>
      <c r="O26" s="40">
        <v>120</v>
      </c>
      <c r="P26" s="37">
        <v>1270.83</v>
      </c>
      <c r="Q26" s="43" t="s">
        <v>40</v>
      </c>
      <c r="R26" s="43" t="s">
        <v>1</v>
      </c>
      <c r="S26" s="54">
        <f>O26*P26/100</f>
        <v>1524.9959999999999</v>
      </c>
      <c r="T26" s="55"/>
    </row>
    <row r="27" spans="1:20" s="33" customFormat="1" x14ac:dyDescent="0.25">
      <c r="A27" s="39"/>
      <c r="B27" s="32"/>
      <c r="C27" s="43"/>
      <c r="E27" s="43"/>
      <c r="G27" s="43"/>
      <c r="H27" s="43"/>
      <c r="I27" s="43"/>
      <c r="N27" s="43"/>
      <c r="O27" s="43"/>
      <c r="P27" s="43"/>
      <c r="Q27" s="33" t="s">
        <v>49</v>
      </c>
      <c r="R27" s="43" t="s">
        <v>1</v>
      </c>
      <c r="S27" s="56">
        <f>SUM(S4:T26)</f>
        <v>609505.05564999999</v>
      </c>
      <c r="T27" s="53" t="s">
        <v>41</v>
      </c>
    </row>
  </sheetData>
  <mergeCells count="12">
    <mergeCell ref="B13:O13"/>
    <mergeCell ref="B21:N21"/>
    <mergeCell ref="B25:L25"/>
    <mergeCell ref="D26:E26"/>
    <mergeCell ref="A1:T1"/>
    <mergeCell ref="B2:N2"/>
    <mergeCell ref="R2:T2"/>
    <mergeCell ref="B11:O11"/>
    <mergeCell ref="B9:O9"/>
    <mergeCell ref="B3:N3"/>
    <mergeCell ref="B7:N7"/>
    <mergeCell ref="B5:O5"/>
  </mergeCells>
  <pageMargins left="0.25" right="0.25" top="0.33" bottom="0.55000000000000004" header="0.3" footer="0.3"/>
  <pageSetup paperSize="9" scale="97" orientation="portrait" horizontalDpi="200" verticalDpi="200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topLeftCell="A2" zoomScale="130" zoomScaleSheetLayoutView="130" workbookViewId="0">
      <selection activeCell="I22" sqref="I22:J22"/>
    </sheetView>
  </sheetViews>
  <sheetFormatPr defaultRowHeight="15" x14ac:dyDescent="0.25"/>
  <cols>
    <col min="1" max="1" width="5" customWidth="1"/>
    <col min="2" max="2" width="19" customWidth="1"/>
    <col min="3" max="3" width="9.85546875" customWidth="1"/>
    <col min="4" max="4" width="6" hidden="1" customWidth="1"/>
    <col min="5" max="5" width="8" style="29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75" t="s">
        <v>9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ht="16.5" thickBot="1" x14ac:dyDescent="0.3">
      <c r="A2" s="4" t="s">
        <v>2</v>
      </c>
      <c r="B2" s="4" t="s">
        <v>10</v>
      </c>
      <c r="C2" s="4" t="s">
        <v>18</v>
      </c>
      <c r="D2" s="4" t="s">
        <v>11</v>
      </c>
      <c r="E2" s="4" t="s">
        <v>11</v>
      </c>
      <c r="F2" s="5" t="s">
        <v>12</v>
      </c>
      <c r="G2" s="4" t="s">
        <v>13</v>
      </c>
      <c r="H2" s="4" t="s">
        <v>14</v>
      </c>
      <c r="I2" s="4" t="s">
        <v>15</v>
      </c>
      <c r="J2" s="4" t="s">
        <v>16</v>
      </c>
    </row>
    <row r="3" spans="1:10" x14ac:dyDescent="0.25">
      <c r="A3" s="1"/>
    </row>
    <row r="4" spans="1:10" s="44" customFormat="1" ht="24" customHeight="1" x14ac:dyDescent="0.25">
      <c r="A4" s="13">
        <v>1</v>
      </c>
      <c r="B4" s="6" t="s">
        <v>54</v>
      </c>
      <c r="C4" s="11">
        <f>Sheet1!O10</f>
        <v>214</v>
      </c>
      <c r="E4" s="8">
        <v>40</v>
      </c>
      <c r="F4" s="8">
        <v>100</v>
      </c>
      <c r="G4" s="8" t="s">
        <v>19</v>
      </c>
      <c r="H4" s="7">
        <v>200</v>
      </c>
      <c r="I4" s="22" t="s">
        <v>19</v>
      </c>
      <c r="J4" s="22" t="s">
        <v>19</v>
      </c>
    </row>
    <row r="5" spans="1:10" ht="30" customHeight="1" x14ac:dyDescent="0.25">
      <c r="A5" s="7">
        <v>2</v>
      </c>
      <c r="B5" s="6" t="s">
        <v>53</v>
      </c>
      <c r="C5" s="8">
        <f>Sheet1!O10</f>
        <v>214</v>
      </c>
      <c r="D5" s="8">
        <f>C5*3/100</f>
        <v>6.42</v>
      </c>
      <c r="E5" s="8">
        <v>8</v>
      </c>
      <c r="F5" s="8">
        <v>59</v>
      </c>
      <c r="G5" s="8" t="s">
        <v>19</v>
      </c>
      <c r="H5" s="7" t="s">
        <v>19</v>
      </c>
      <c r="I5" s="7">
        <v>3078</v>
      </c>
      <c r="J5" s="7" t="s">
        <v>19</v>
      </c>
    </row>
    <row r="6" spans="1:10" s="41" customFormat="1" ht="30" customHeight="1" x14ac:dyDescent="0.25">
      <c r="A6" s="13">
        <v>3</v>
      </c>
      <c r="B6" s="6" t="s">
        <v>52</v>
      </c>
      <c r="C6" s="8" t="e">
        <f>Sheet1!#REF!</f>
        <v>#REF!</v>
      </c>
      <c r="D6" s="8" t="e">
        <f>C6*3/100</f>
        <v>#REF!</v>
      </c>
      <c r="E6" s="8">
        <v>1</v>
      </c>
      <c r="F6" s="8">
        <v>3</v>
      </c>
      <c r="G6" s="8" t="s">
        <v>19</v>
      </c>
      <c r="H6" s="7">
        <v>6</v>
      </c>
      <c r="I6" s="7" t="s">
        <v>19</v>
      </c>
      <c r="J6" s="7" t="s">
        <v>55</v>
      </c>
    </row>
    <row r="7" spans="1:10" s="41" customFormat="1" ht="30" customHeight="1" x14ac:dyDescent="0.25">
      <c r="A7" s="7">
        <v>4</v>
      </c>
      <c r="B7" s="6" t="s">
        <v>50</v>
      </c>
      <c r="C7" s="8" t="e">
        <f>Sheet1!#REF!</f>
        <v>#REF!</v>
      </c>
      <c r="D7" s="8"/>
      <c r="E7" s="8">
        <v>6</v>
      </c>
      <c r="F7" s="8">
        <v>43</v>
      </c>
      <c r="G7" s="8" t="s">
        <v>19</v>
      </c>
      <c r="H7" s="7" t="s">
        <v>19</v>
      </c>
      <c r="I7" s="7" t="s">
        <v>19</v>
      </c>
      <c r="J7" s="7" t="s">
        <v>19</v>
      </c>
    </row>
    <row r="8" spans="1:10" s="41" customFormat="1" ht="30" customHeight="1" x14ac:dyDescent="0.25">
      <c r="A8" s="13">
        <v>5</v>
      </c>
      <c r="B8" s="6" t="s">
        <v>51</v>
      </c>
      <c r="C8" s="8" t="e">
        <f>Sheet1!#REF!</f>
        <v>#REF!</v>
      </c>
      <c r="D8" s="8"/>
      <c r="E8" s="8">
        <v>6</v>
      </c>
      <c r="F8" s="8">
        <v>43</v>
      </c>
      <c r="G8" s="8" t="s">
        <v>19</v>
      </c>
      <c r="H8" s="7" t="s">
        <v>19</v>
      </c>
      <c r="I8" s="7" t="s">
        <v>19</v>
      </c>
      <c r="J8" s="7" t="s">
        <v>19</v>
      </c>
    </row>
    <row r="9" spans="1:10" s="52" customFormat="1" ht="30" customHeight="1" x14ac:dyDescent="0.25">
      <c r="A9" s="13">
        <v>6</v>
      </c>
      <c r="B9" s="6" t="s">
        <v>64</v>
      </c>
      <c r="C9" s="8">
        <v>2760</v>
      </c>
      <c r="D9" s="8"/>
      <c r="E9" s="8">
        <v>121</v>
      </c>
      <c r="F9" s="8">
        <v>304</v>
      </c>
      <c r="G9" s="8"/>
      <c r="H9" s="7">
        <v>607</v>
      </c>
      <c r="I9" s="7"/>
      <c r="J9" s="7"/>
    </row>
    <row r="10" spans="1:10" s="52" customFormat="1" ht="30" customHeight="1" thickBot="1" x14ac:dyDescent="0.3">
      <c r="A10" s="13">
        <v>7</v>
      </c>
      <c r="B10" s="6" t="s">
        <v>65</v>
      </c>
      <c r="C10" s="8">
        <v>666</v>
      </c>
      <c r="D10" s="8"/>
      <c r="E10" s="8">
        <v>52</v>
      </c>
      <c r="F10" s="8">
        <v>326</v>
      </c>
      <c r="G10" s="8">
        <v>653</v>
      </c>
      <c r="H10" s="7" t="s">
        <v>19</v>
      </c>
      <c r="I10" s="7" t="s">
        <v>55</v>
      </c>
      <c r="J10" s="7" t="s">
        <v>19</v>
      </c>
    </row>
    <row r="11" spans="1:10" ht="21.75" customHeight="1" thickBot="1" x14ac:dyDescent="0.3">
      <c r="A11" s="68" t="s">
        <v>17</v>
      </c>
      <c r="B11" s="76"/>
      <c r="C11" s="69"/>
      <c r="D11" s="9" t="e">
        <f>SUM(D4:D8)</f>
        <v>#REF!</v>
      </c>
      <c r="E11" s="9">
        <f>SUM(E4:E10)</f>
        <v>234</v>
      </c>
      <c r="F11" s="9">
        <v>630</v>
      </c>
      <c r="G11" s="9">
        <f>SUM(G4:G10)</f>
        <v>653</v>
      </c>
      <c r="H11" s="9">
        <f>SUM(H4:H10)</f>
        <v>813</v>
      </c>
      <c r="I11" s="9">
        <f>SUM(I4:I10)</f>
        <v>3078</v>
      </c>
      <c r="J11" s="42">
        <f t="shared" ref="J11" si="0">SUM(J5:J8)</f>
        <v>0</v>
      </c>
    </row>
    <row r="13" spans="1:10" ht="29.25" customHeight="1" thickBot="1" x14ac:dyDescent="0.3">
      <c r="A13" s="75" t="s">
        <v>20</v>
      </c>
      <c r="B13" s="75"/>
      <c r="C13" s="75"/>
      <c r="D13" s="75"/>
      <c r="E13" s="75"/>
      <c r="F13" s="75"/>
      <c r="G13" s="75"/>
      <c r="H13" s="75"/>
      <c r="I13" s="75"/>
      <c r="J13" s="75"/>
    </row>
    <row r="14" spans="1:10" ht="16.5" thickBot="1" x14ac:dyDescent="0.3">
      <c r="A14" s="4" t="s">
        <v>2</v>
      </c>
      <c r="B14" s="68" t="s">
        <v>21</v>
      </c>
      <c r="C14" s="76"/>
      <c r="D14" s="69"/>
      <c r="E14" s="30"/>
      <c r="F14" s="4" t="s">
        <v>18</v>
      </c>
      <c r="G14" s="4" t="s">
        <v>5</v>
      </c>
      <c r="H14" s="5" t="s">
        <v>6</v>
      </c>
      <c r="I14" s="68" t="s">
        <v>7</v>
      </c>
      <c r="J14" s="69"/>
    </row>
    <row r="15" spans="1:10" ht="15" customHeight="1" x14ac:dyDescent="0.25">
      <c r="B15" s="67"/>
      <c r="C15" s="67"/>
      <c r="D15" s="67"/>
      <c r="I15" s="70"/>
      <c r="J15" s="70"/>
    </row>
    <row r="16" spans="1:10" ht="30" customHeight="1" x14ac:dyDescent="0.25">
      <c r="A16" s="1">
        <v>1</v>
      </c>
      <c r="B16" s="78" t="s">
        <v>22</v>
      </c>
      <c r="C16" s="78"/>
      <c r="D16" s="78"/>
      <c r="E16" s="31"/>
      <c r="F16" s="10">
        <f>G11</f>
        <v>653</v>
      </c>
      <c r="G16" s="2">
        <v>1325.48</v>
      </c>
      <c r="H16" s="1" t="s">
        <v>23</v>
      </c>
      <c r="I16" s="71">
        <v>8655</v>
      </c>
      <c r="J16" s="71"/>
    </row>
    <row r="17" spans="1:10" ht="30" customHeight="1" x14ac:dyDescent="0.25">
      <c r="A17" s="1">
        <v>2</v>
      </c>
      <c r="B17" s="78" t="s">
        <v>24</v>
      </c>
      <c r="C17" s="78"/>
      <c r="D17" s="78"/>
      <c r="E17" s="31"/>
      <c r="F17" s="10">
        <v>630</v>
      </c>
      <c r="G17" s="1">
        <v>6972.97</v>
      </c>
      <c r="H17" s="1" t="s">
        <v>23</v>
      </c>
      <c r="I17" s="71">
        <v>43930</v>
      </c>
      <c r="J17" s="71"/>
    </row>
    <row r="18" spans="1:10" ht="30" customHeight="1" x14ac:dyDescent="0.25">
      <c r="A18" s="1">
        <v>3</v>
      </c>
      <c r="B18" s="3" t="s">
        <v>27</v>
      </c>
      <c r="C18" s="3"/>
      <c r="D18" s="3"/>
      <c r="E18" s="31"/>
      <c r="F18" s="10">
        <v>813</v>
      </c>
      <c r="G18" s="2">
        <v>1260.4000000000001</v>
      </c>
      <c r="H18" s="1" t="s">
        <v>23</v>
      </c>
      <c r="I18" s="71">
        <f t="shared" ref="I18" si="1">F18*G18/100</f>
        <v>10247.052000000001</v>
      </c>
      <c r="J18" s="71"/>
    </row>
    <row r="19" spans="1:10" ht="30" customHeight="1" x14ac:dyDescent="0.25">
      <c r="A19" s="1">
        <v>4</v>
      </c>
      <c r="B19" s="78" t="s">
        <v>25</v>
      </c>
      <c r="C19" s="78"/>
      <c r="D19" s="78"/>
      <c r="E19" s="31"/>
      <c r="F19" s="10">
        <v>234</v>
      </c>
      <c r="G19" s="1">
        <v>139.5</v>
      </c>
      <c r="H19" s="1" t="s">
        <v>26</v>
      </c>
      <c r="I19" s="71">
        <v>32643</v>
      </c>
      <c r="J19" s="71"/>
    </row>
    <row r="20" spans="1:10" ht="30" customHeight="1" x14ac:dyDescent="0.25">
      <c r="A20" s="1">
        <v>5</v>
      </c>
      <c r="B20" s="78" t="s">
        <v>15</v>
      </c>
      <c r="C20" s="78"/>
      <c r="D20" s="78"/>
      <c r="E20" s="31"/>
      <c r="F20" s="10">
        <f>I11</f>
        <v>3078</v>
      </c>
      <c r="G20" s="2">
        <v>617.5</v>
      </c>
      <c r="H20" s="1" t="s">
        <v>8</v>
      </c>
      <c r="I20" s="71">
        <f>F20*G20/1000</f>
        <v>1900.665</v>
      </c>
      <c r="J20" s="71"/>
    </row>
    <row r="21" spans="1:10" ht="30" customHeight="1" x14ac:dyDescent="0.25">
      <c r="A21" s="1">
        <v>6</v>
      </c>
      <c r="B21" s="78" t="s">
        <v>28</v>
      </c>
      <c r="C21" s="78"/>
      <c r="D21" s="78"/>
      <c r="E21" s="31"/>
      <c r="F21" s="15">
        <f>J11</f>
        <v>0</v>
      </c>
      <c r="G21" s="1">
        <v>0</v>
      </c>
      <c r="H21" s="1" t="s">
        <v>29</v>
      </c>
      <c r="I21" s="72">
        <f>F21*G21</f>
        <v>0</v>
      </c>
      <c r="J21" s="72"/>
    </row>
    <row r="22" spans="1:10" ht="30" customHeight="1" x14ac:dyDescent="0.25">
      <c r="B22" s="77" t="s">
        <v>30</v>
      </c>
      <c r="C22" s="77"/>
      <c r="D22" s="77"/>
      <c r="E22" s="77"/>
      <c r="F22" s="77"/>
      <c r="G22" s="77"/>
      <c r="H22" s="14" t="s">
        <v>0</v>
      </c>
      <c r="I22" s="73">
        <v>95475</v>
      </c>
      <c r="J22" s="74"/>
    </row>
    <row r="23" spans="1:10" ht="15" customHeight="1" x14ac:dyDescent="0.25">
      <c r="B23" s="67"/>
      <c r="C23" s="67"/>
      <c r="D23" s="67"/>
      <c r="I23" s="67"/>
      <c r="J23" s="67"/>
    </row>
    <row r="24" spans="1:10" ht="15" customHeight="1" x14ac:dyDescent="0.25">
      <c r="B24" s="67"/>
      <c r="C24" s="67"/>
      <c r="D24" s="67"/>
      <c r="I24" s="67"/>
      <c r="J24" s="67"/>
    </row>
    <row r="25" spans="1:10" ht="15" customHeight="1" x14ac:dyDescent="0.25">
      <c r="B25" s="67"/>
      <c r="C25" s="67"/>
      <c r="D25" s="67"/>
      <c r="I25" s="67"/>
      <c r="J25" s="67"/>
    </row>
    <row r="26" spans="1:10" ht="15" customHeight="1" x14ac:dyDescent="0.25">
      <c r="B26" s="67"/>
      <c r="C26" s="67"/>
      <c r="D26" s="67"/>
      <c r="I26" s="67"/>
      <c r="J26" s="67"/>
    </row>
    <row r="27" spans="1:10" ht="15" customHeight="1" x14ac:dyDescent="0.25">
      <c r="B27" s="67"/>
      <c r="C27" s="67"/>
      <c r="D27" s="67"/>
      <c r="I27" s="67"/>
      <c r="J27" s="67"/>
    </row>
    <row r="28" spans="1:10" ht="15" customHeight="1" x14ac:dyDescent="0.25">
      <c r="B28" s="67"/>
      <c r="C28" s="67"/>
      <c r="D28" s="67"/>
      <c r="I28" s="67"/>
      <c r="J28" s="67"/>
    </row>
    <row r="29" spans="1:10" x14ac:dyDescent="0.25">
      <c r="I29" s="67"/>
      <c r="J29" s="67"/>
    </row>
    <row r="30" spans="1:10" x14ac:dyDescent="0.25">
      <c r="I30" s="67"/>
      <c r="J30" s="67"/>
    </row>
    <row r="31" spans="1:10" x14ac:dyDescent="0.25">
      <c r="I31" s="67"/>
      <c r="J31" s="67"/>
    </row>
    <row r="32" spans="1:10" x14ac:dyDescent="0.25">
      <c r="I32" s="67"/>
      <c r="J32" s="67"/>
    </row>
    <row r="33" spans="9:10" x14ac:dyDescent="0.25">
      <c r="I33" s="67"/>
      <c r="J33" s="67"/>
    </row>
    <row r="34" spans="9:10" x14ac:dyDescent="0.25">
      <c r="I34" s="67"/>
      <c r="J34" s="67"/>
    </row>
  </sheetData>
  <mergeCells count="38">
    <mergeCell ref="B25:D25"/>
    <mergeCell ref="B26:D26"/>
    <mergeCell ref="A1:J1"/>
    <mergeCell ref="A11:C11"/>
    <mergeCell ref="A13:J13"/>
    <mergeCell ref="B22:G22"/>
    <mergeCell ref="B20:D20"/>
    <mergeCell ref="B21:D21"/>
    <mergeCell ref="B23:D23"/>
    <mergeCell ref="B14:D14"/>
    <mergeCell ref="B15:D15"/>
    <mergeCell ref="B16:D16"/>
    <mergeCell ref="B17:D17"/>
    <mergeCell ref="B19:D19"/>
    <mergeCell ref="I18:J18"/>
    <mergeCell ref="B27:D27"/>
    <mergeCell ref="B28:D28"/>
    <mergeCell ref="I14:J14"/>
    <mergeCell ref="I15:J15"/>
    <mergeCell ref="I16:J16"/>
    <mergeCell ref="I17:J17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B24:D24"/>
    <mergeCell ref="I33:J33"/>
    <mergeCell ref="I34:J34"/>
    <mergeCell ref="I28:J28"/>
    <mergeCell ref="I29:J29"/>
    <mergeCell ref="I30:J30"/>
    <mergeCell ref="I31:J31"/>
    <mergeCell ref="I32:J32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zoomScaleSheetLayoutView="100" workbookViewId="0">
      <selection activeCell="E15" sqref="E15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2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 x14ac:dyDescent="0.25">
      <c r="A1" s="79" t="s">
        <v>31</v>
      </c>
      <c r="B1" s="79"/>
      <c r="C1" s="79"/>
      <c r="D1" s="79"/>
      <c r="E1" s="79"/>
      <c r="F1" s="79"/>
      <c r="G1" s="79"/>
      <c r="H1" s="79"/>
      <c r="I1" s="79"/>
      <c r="J1" s="79"/>
    </row>
    <row r="3" spans="1:19" ht="60.75" customHeight="1" x14ac:dyDescent="0.25">
      <c r="A3" s="80" t="str">
        <f>Sheet1!A1</f>
        <v xml:space="preserve">  CONSTRUCTION C/WALL</v>
      </c>
      <c r="B3" s="80"/>
      <c r="C3" s="80"/>
      <c r="D3" s="80"/>
      <c r="E3" s="80"/>
      <c r="F3" s="80"/>
      <c r="G3" s="80"/>
      <c r="H3" s="80"/>
      <c r="I3" s="80"/>
      <c r="J3" s="80"/>
      <c r="K3" s="16"/>
      <c r="L3" s="16"/>
      <c r="M3" s="16"/>
      <c r="N3" s="16"/>
      <c r="O3" s="16"/>
      <c r="P3" s="16"/>
      <c r="Q3" s="16"/>
      <c r="R3" s="16"/>
      <c r="S3" s="16"/>
    </row>
    <row r="5" spans="1:19" ht="24" customHeight="1" x14ac:dyDescent="0.25">
      <c r="A5" s="45"/>
      <c r="B5" s="45"/>
      <c r="C5" s="45"/>
      <c r="D5" s="45"/>
      <c r="E5" s="45"/>
    </row>
    <row r="6" spans="1:19" ht="15.75" x14ac:dyDescent="0.25">
      <c r="A6" s="46" t="s">
        <v>32</v>
      </c>
      <c r="B6" s="47" t="s">
        <v>33</v>
      </c>
      <c r="C6" s="47"/>
      <c r="D6" s="26" t="s">
        <v>34</v>
      </c>
      <c r="E6" s="20">
        <f>Sheet1!S27</f>
        <v>609505.05564999999</v>
      </c>
    </row>
    <row r="7" spans="1:19" ht="28.5" customHeight="1" x14ac:dyDescent="0.25">
      <c r="A7" s="48"/>
      <c r="B7" s="46"/>
      <c r="C7" s="46"/>
      <c r="D7" s="49"/>
      <c r="E7" s="21"/>
    </row>
    <row r="8" spans="1:19" ht="32.25" customHeight="1" x14ac:dyDescent="0.25">
      <c r="A8" s="17" t="s">
        <v>56</v>
      </c>
      <c r="B8" s="46" t="s">
        <v>57</v>
      </c>
      <c r="C8" s="46"/>
      <c r="D8" s="49" t="s">
        <v>58</v>
      </c>
      <c r="E8" s="21">
        <v>91276</v>
      </c>
    </row>
    <row r="9" spans="1:19" ht="33.75" customHeight="1" x14ac:dyDescent="0.25">
      <c r="A9" s="48"/>
      <c r="B9" s="46"/>
      <c r="C9" s="46"/>
      <c r="D9" s="49"/>
      <c r="E9" s="21"/>
    </row>
    <row r="10" spans="1:19" ht="33" customHeight="1" x14ac:dyDescent="0.25">
      <c r="A10" s="46" t="s">
        <v>36</v>
      </c>
      <c r="B10" s="46" t="s">
        <v>35</v>
      </c>
      <c r="C10" s="46"/>
      <c r="D10" s="26" t="s">
        <v>34</v>
      </c>
      <c r="E10" s="50">
        <v>95475</v>
      </c>
    </row>
    <row r="11" spans="1:19" ht="30" customHeight="1" x14ac:dyDescent="0.25">
      <c r="A11" s="46"/>
      <c r="B11" s="46"/>
      <c r="C11" s="46" t="s">
        <v>59</v>
      </c>
      <c r="D11" s="26" t="s">
        <v>34</v>
      </c>
      <c r="E11" s="50">
        <v>1226594</v>
      </c>
    </row>
    <row r="12" spans="1:19" ht="29.25" customHeight="1" x14ac:dyDescent="0.25">
      <c r="A12" s="46" t="s">
        <v>60</v>
      </c>
      <c r="B12" s="46" t="s">
        <v>63</v>
      </c>
      <c r="C12" s="46"/>
      <c r="D12" s="26" t="s">
        <v>34</v>
      </c>
      <c r="E12" s="50">
        <v>24539</v>
      </c>
    </row>
    <row r="13" spans="1:19" ht="17.25" customHeight="1" x14ac:dyDescent="0.25">
      <c r="A13" s="46"/>
      <c r="B13" s="46"/>
      <c r="C13" s="46"/>
      <c r="D13" s="26"/>
      <c r="E13" s="50"/>
    </row>
    <row r="14" spans="1:19" ht="31.5" customHeight="1" x14ac:dyDescent="0.25">
      <c r="A14" s="45"/>
      <c r="B14" s="25" t="s">
        <v>37</v>
      </c>
      <c r="C14" s="18"/>
      <c r="D14" s="7" t="s">
        <v>34</v>
      </c>
      <c r="E14" s="20">
        <f>E12+E11</f>
        <v>1251133</v>
      </c>
    </row>
    <row r="15" spans="1:19" ht="15.75" x14ac:dyDescent="0.25">
      <c r="A15" s="45"/>
      <c r="B15" s="25" t="s">
        <v>38</v>
      </c>
      <c r="C15" s="26" t="s">
        <v>39</v>
      </c>
      <c r="D15" s="45"/>
      <c r="E15" s="24" t="s">
        <v>61</v>
      </c>
    </row>
    <row r="16" spans="1:19" ht="15.75" x14ac:dyDescent="0.25">
      <c r="A16" s="45"/>
      <c r="B16" s="25"/>
      <c r="C16" s="26"/>
      <c r="D16" s="45"/>
      <c r="E16" s="24"/>
    </row>
    <row r="17" spans="1:5" ht="15.75" x14ac:dyDescent="0.25">
      <c r="A17" s="45"/>
      <c r="B17" s="25"/>
      <c r="C17" s="26"/>
      <c r="D17" s="45"/>
      <c r="E17" s="24"/>
    </row>
    <row r="18" spans="1:5" x14ac:dyDescent="0.25">
      <c r="A18" s="45"/>
      <c r="B18" s="45"/>
      <c r="C18" s="45"/>
      <c r="D18" s="45"/>
      <c r="E18" s="45"/>
    </row>
    <row r="19" spans="1:5" x14ac:dyDescent="0.25">
      <c r="A19" s="45"/>
      <c r="B19" s="45"/>
      <c r="C19" s="45"/>
      <c r="D19" s="45"/>
      <c r="E19" s="45"/>
    </row>
    <row r="20" spans="1:5" x14ac:dyDescent="0.25">
      <c r="A20" s="45"/>
      <c r="B20" s="45"/>
      <c r="C20" s="45"/>
      <c r="D20" s="45"/>
      <c r="E20" s="45"/>
    </row>
    <row r="21" spans="1:5" x14ac:dyDescent="0.25">
      <c r="A21" s="45"/>
      <c r="B21" s="51" t="s">
        <v>62</v>
      </c>
      <c r="C21" s="45"/>
      <c r="D21" s="45"/>
      <c r="E21" s="45"/>
    </row>
    <row r="22" spans="1:5" x14ac:dyDescent="0.25">
      <c r="A22" s="45"/>
      <c r="B22" s="45"/>
      <c r="C22" s="45"/>
      <c r="D22" s="45"/>
      <c r="E22" s="45"/>
    </row>
    <row r="23" spans="1:5" x14ac:dyDescent="0.25">
      <c r="A23" s="45"/>
      <c r="B23" s="45"/>
      <c r="C23" s="45"/>
      <c r="D23" s="45"/>
      <c r="E23" s="45"/>
    </row>
    <row r="24" spans="1:5" x14ac:dyDescent="0.25">
      <c r="A24" s="45"/>
      <c r="B24" s="45"/>
      <c r="C24" s="45"/>
      <c r="D24" s="45"/>
      <c r="E24" s="45"/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2016-02-28T20:31:00Z</cp:lastPrinted>
  <dcterms:created xsi:type="dcterms:W3CDTF">2014-03-04T07:22:02Z</dcterms:created>
  <dcterms:modified xsi:type="dcterms:W3CDTF">2016-02-29T23:33:24Z</dcterms:modified>
</cp:coreProperties>
</file>