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Sheet1!$A$1:$T$68</definedName>
    <definedName name="_xlnm.Print_Area" localSheetId="1">Sheet2!$A$1:$J$29</definedName>
    <definedName name="_xlnm.Print_Area" localSheetId="2">Sheet3!$A$1:$E$34</definedName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S39" i="1" l="1"/>
  <c r="S31" i="1"/>
  <c r="S23" i="1" l="1"/>
  <c r="S19" i="1"/>
  <c r="S15" i="1"/>
  <c r="O43" i="1" l="1"/>
  <c r="S25" i="1" l="1"/>
  <c r="S45" i="1" l="1"/>
  <c r="S46" i="1" s="1"/>
  <c r="S35" i="1"/>
  <c r="O29" i="1"/>
  <c r="S29" i="1" s="1"/>
  <c r="S33" i="1"/>
  <c r="S27" i="1"/>
  <c r="S17" i="1" l="1"/>
  <c r="S21" i="1"/>
  <c r="S9" i="1" l="1"/>
  <c r="S7" i="1"/>
  <c r="S5" i="1" l="1"/>
  <c r="E11" i="2" l="1"/>
  <c r="G11" i="2"/>
  <c r="H11" i="2"/>
  <c r="I11" i="2"/>
  <c r="J11" i="2"/>
  <c r="E14" i="3"/>
  <c r="C7" i="2" l="1"/>
  <c r="S37" i="1" l="1"/>
  <c r="A3" i="3" l="1"/>
  <c r="C6" i="2" l="1"/>
  <c r="D6" i="2" s="1"/>
  <c r="S41" i="1"/>
  <c r="S43" i="1" l="1"/>
  <c r="C8" i="2" l="1"/>
  <c r="S11" i="1" l="1"/>
  <c r="C5" i="2"/>
  <c r="C4" i="2"/>
  <c r="S13" i="1"/>
  <c r="O50" i="1" l="1"/>
  <c r="O51" i="1" s="1"/>
  <c r="E6" i="3" l="1"/>
  <c r="D5" i="2"/>
  <c r="D11" i="2" s="1"/>
  <c r="F20" i="2" l="1"/>
  <c r="I20" i="2" s="1"/>
  <c r="F21" i="2"/>
  <c r="I21" i="2" s="1"/>
  <c r="I18" i="2" l="1"/>
  <c r="F16" i="2"/>
</calcChain>
</file>

<file path=xl/sharedStrings.xml><?xml version="1.0" encoding="utf-8"?>
<sst xmlns="http://schemas.openxmlformats.org/spreadsheetml/2006/main" count="176" uniqueCount="100">
  <si>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</si>
  <si>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</si>
  <si>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</si>
  <si>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</si>
  <si>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</si>
  <si>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</si>
  <si>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</si>
  <si>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</si>
  <si>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</si>
  <si>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</si>
  <si>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</si>
  <si>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</si>
  <si>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</si>
  <si>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</si>
  <si>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</si>
  <si>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</si>
  <si>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</si>
  <si>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</si>
  <si>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</si>
  <si>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</si>
  <si>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</si>
  <si>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</si>
  <si>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</si>
  <si>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</si>
  <si>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</si>
  <si>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</si>
  <si>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</si>
  <si>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</si>
  <si>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</si>
  <si>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</si>
  <si>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</si>
  <si>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</si>
  <si>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</si>
  <si>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</si>
  <si>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</si>
  <si>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</si>
  <si>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</si>
  <si>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</si>
  <si>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</si>
  <si>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</si>
  <si>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%Sft</t>
  </si>
  <si>
    <t>/=</t>
  </si>
  <si>
    <t>P-Cwt</t>
  </si>
  <si>
    <t>%Cft</t>
  </si>
  <si>
    <t>Fabrication of  mild steel  r/f for c.,c i/c cutting  bending  dbinding laying in Position i/c removal of rust from bars (S.I.NO.8-E P-16)</t>
  </si>
  <si>
    <t>P-Cft</t>
  </si>
  <si>
    <t>P/L G.I Frame/Chokate Size 7”x2” Or 4 ½ x3” for Door using 20” Gauge including welded hinges i/c cost of  cement sand slurry of 1:6 cost of tolls and plants used  in making and fixing (S.I.No.29 / P-92)</t>
  </si>
  <si>
    <t>P-Rft</t>
  </si>
  <si>
    <t>P-Sft</t>
  </si>
  <si>
    <t>Cement plaster ½” thick  upto  20’height ratio 1:6 (S.I.No.13-b P-51)</t>
  </si>
  <si>
    <t>Cement plaster3/8” thick  upto  20’height ratio 1:4 (S.I.No.13-b P-51)</t>
  </si>
  <si>
    <t>Primary coat of Chalk under distembering (S.I.No.23/ P-53)</t>
  </si>
  <si>
    <t>Distembering 2 coats (S.I.No.24/ P-53)</t>
  </si>
  <si>
    <t>Colour Washing 2 Coats (S.I.No.256/ P-53)</t>
  </si>
  <si>
    <t xml:space="preserve">Prepare and Surface painting to doors and window 3 coats </t>
  </si>
  <si>
    <t xml:space="preserve">Total </t>
  </si>
  <si>
    <t>Cement Plaster 1:6</t>
  </si>
  <si>
    <t>Cement Plaster 1:4</t>
  </si>
  <si>
    <t>C.C  1:2:4</t>
  </si>
  <si>
    <t>White washing 3 coats (S.I.No:26b P-53)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</si>
  <si>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</si>
  <si>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</si>
  <si>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</si>
  <si>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</si>
  <si>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</si>
  <si>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</si>
  <si>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</si>
  <si>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</si>
  <si>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</si>
  <si>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</si>
  <si>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</si>
  <si>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</si>
  <si>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</si>
  <si>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</si>
  <si>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</si>
  <si>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>Pacca brick work in foundation  &amp; plinth in cement S.sand mortor  ratio  1:6 (S.I.NO.4,e / P-20 )</t>
  </si>
  <si>
    <t xml:space="preserve">Extra Lead for 03 Miles </t>
  </si>
  <si>
    <t>Pacca brick work in ground floor in:Cement sand mortar.  1:6 (S.I.No.05, P.No.21).</t>
  </si>
  <si>
    <t xml:space="preserve"> Cement pointing   struck joints on walls. (a) Ratio 1:2 (S.I.No: 29,P- No:53).</t>
  </si>
  <si>
    <t>First class deodar wood  wrought joinery for doors and windows Fixed in position i/c chowkats holds fasts hings iron tower volts chocks cleats Handles  etc complete( Only shutters)                                          (S.I.No.7, b / P-57)</t>
  </si>
  <si>
    <t xml:space="preserve">  CONSTRUCTION OF LAVATORY BLOCK 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</si>
  <si>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(Tar Bar)                                                      (S.I.NO.6-A P- 16 )</t>
  </si>
  <si>
    <t xml:space="preserve">PART A </t>
  </si>
  <si>
    <t xml:space="preserve">Main Building </t>
  </si>
  <si>
    <t>Rs</t>
  </si>
  <si>
    <t xml:space="preserve">PART B </t>
  </si>
  <si>
    <t>Compound Wall</t>
  </si>
  <si>
    <t>Amount Total (a)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</si>
  <si>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</si>
  <si>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</si>
  <si>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</si>
  <si>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</si>
  <si>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</si>
  <si>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Lavt: Block</t>
  </si>
  <si>
    <t xml:space="preserve">PART C </t>
  </si>
  <si>
    <t>Filling watering and ramming &amp; Earth in with suplus earth  floor from foundation upto one chain and lift upto five feet (S.I.No –21 /P-4 )</t>
  </si>
  <si>
    <t>Filling watering and ramming &amp; new Earth  floor from foundation upto one chain and lift upto five feet (S.I.No –21 /P-4 )</t>
  </si>
  <si>
    <t xml:space="preserve">Cement concrete brick or stone ballast 1 1/2" to 2" gauge. (c) Ratio 1 : 6 : 12  (S.I.No –4 d/ P-05) </t>
  </si>
  <si>
    <t xml:space="preserve">Cement concrete brick or stone ballast 1 1/2" to 2" gauge. (c) Ratio 1 : 5 : 10  (S.I.No –4c / P-05) </t>
  </si>
  <si>
    <t xml:space="preserve">Providing and laying 2" thick topping cement concrete (1:2:4 ) including Surface finishing and dividiing into panels:                             (S.I.No –16  b / P-42)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</si>
</sst>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;[Red]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166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167" fontId="0" fillId="0" borderId="0" xfId="0" applyNumberFormat="1" applyFont="1" applyAlignment="1">
      <alignment horizontal="left" vertical="top"/>
    </xf>
    <xf numFmtId="1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left" vertical="top"/>
    </xf>
    <xf numFmtId="165" fontId="1" fillId="0" borderId="11" xfId="0" applyNumberFormat="1" applyFont="1" applyBorder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164" fontId="0" fillId="0" borderId="0" xfId="0" applyNumberFormat="1" applyAlignment="1">
      <alignment horizontal="center" vertical="top"/>
    </xf>
    <xf numFmtId="167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165" fontId="0" fillId="0" borderId="1" xfId="0" applyNumberForma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231913</xdr:colOff>
      <xdr:row>49</xdr:row>
      <xdr:rowOff>173935</xdr:rowOff>
    </xdr:from>
    <xdr:to>
      <xdr:col>28</xdr:col>
      <xdr:colOff>154184</xdr:colOff>
      <xdr:row>52</xdr:row>
      <xdr:rowOff>166608</xdr:rowOff>
    </xdr:to>
    <xdr:sp macro="" textlink="">
      <xdr:nvSpPr>
        <xdr:cNvPr id="2" name="TextBox 1"/>
        <xdr:cNvSpPr txBox="1"/>
      </xdr:nvSpPr>
      <xdr:spPr>
        <a:xfrm>
          <a:off x="9251674" y="16018565"/>
          <a:ext cx="2373923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372718</xdr:colOff>
      <xdr:row>60</xdr:row>
      <xdr:rowOff>165653</xdr:rowOff>
    </xdr:from>
    <xdr:to>
      <xdr:col>18</xdr:col>
      <xdr:colOff>480391</xdr:colOff>
      <xdr:row>63</xdr:row>
      <xdr:rowOff>132522</xdr:rowOff>
    </xdr:to>
    <xdr:sp macro="" textlink="">
      <xdr:nvSpPr>
        <xdr:cNvPr id="3" name="TextBox 2"/>
        <xdr:cNvSpPr txBox="1"/>
      </xdr:nvSpPr>
      <xdr:spPr>
        <a:xfrm>
          <a:off x="4316068" y="12290978"/>
          <a:ext cx="2069823" cy="538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abSelected="1" view="pageBreakPreview" topLeftCell="A31" zoomScale="145" zoomScaleSheetLayoutView="145" workbookViewId="0">
      <selection activeCell="S46" sqref="S46"/>
    </sheetView>
  </sheetViews>
  <sheetFormatPr defaultRowHeight="15" x14ac:dyDescent="0.25"/>
  <cols>
    <col min="1" max="1" width="4.42578125" style="39" customWidth="1"/>
    <col min="2" max="2" width="9" style="27" customWidth="1"/>
    <col min="3" max="3" width="3.5703125" style="22" customWidth="1"/>
    <col min="4" max="4" width="1.7109375" customWidth="1"/>
    <col min="5" max="5" width="7.28515625" style="22" customWidth="1"/>
    <col min="6" max="6" width="1.42578125" style="28" customWidth="1"/>
    <col min="7" max="7" width="7" style="22" customWidth="1"/>
    <col min="8" max="8" width="2" style="22" customWidth="1"/>
    <col min="9" max="9" width="6.140625" style="22" customWidth="1"/>
    <col min="10" max="10" width="1.85546875" customWidth="1"/>
    <col min="11" max="11" width="2.42578125" style="23" customWidth="1"/>
    <col min="12" max="12" width="6.7109375" customWidth="1"/>
    <col min="13" max="13" width="1.7109375" style="23" customWidth="1"/>
    <col min="14" max="14" width="3.85546875" style="22" customWidth="1"/>
    <col min="15" max="15" width="8.7109375" style="22" customWidth="1"/>
    <col min="16" max="16" width="9.42578125" style="22" customWidth="1"/>
    <col min="17" max="17" width="7.5703125" customWidth="1"/>
    <col min="18" max="18" width="3.7109375" customWidth="1"/>
    <col min="19" max="19" width="9.85546875" style="19" customWidth="1"/>
    <col min="20" max="20" width="9.140625" hidden="1" customWidth="1"/>
  </cols>
  <sheetData>
    <row r="1" spans="1:20" ht="28.5" customHeight="1" thickBot="1" x14ac:dyDescent="0.3">
      <c r="A1" s="74" t="s">
        <v>80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0" s="1" customFormat="1" ht="15.75" thickBot="1" x14ac:dyDescent="0.3">
      <c r="A2" s="38" t="s">
        <v>2</v>
      </c>
      <c r="B2" s="76" t="s">
        <v>3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8"/>
      <c r="O2" s="34" t="s">
        <v>4</v>
      </c>
      <c r="P2" s="34" t="s">
        <v>5</v>
      </c>
      <c r="Q2" s="34" t="s">
        <v>6</v>
      </c>
      <c r="R2" s="79" t="s">
        <v>7</v>
      </c>
      <c r="S2" s="79"/>
      <c r="T2" s="79"/>
    </row>
    <row r="4" spans="1:20" s="33" customFormat="1" ht="66" customHeight="1" x14ac:dyDescent="0.25">
      <c r="A4" s="39">
        <v>1</v>
      </c>
      <c r="B4" s="73" t="s">
        <v>73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43"/>
      <c r="P4" s="43"/>
      <c r="S4" s="55"/>
    </row>
    <row r="5" spans="1:20" s="33" customFormat="1" x14ac:dyDescent="0.25">
      <c r="A5" s="39"/>
      <c r="B5" s="32"/>
      <c r="C5" s="43"/>
      <c r="E5" s="43"/>
      <c r="G5" s="43"/>
      <c r="H5" s="43"/>
      <c r="I5" s="43"/>
      <c r="N5" s="43"/>
      <c r="O5" s="40">
        <v>517</v>
      </c>
      <c r="P5" s="43">
        <v>3176.25</v>
      </c>
      <c r="Q5" s="43" t="s">
        <v>74</v>
      </c>
      <c r="R5" s="43" t="s">
        <v>1</v>
      </c>
      <c r="S5" s="55">
        <f>O5*P5/1000</f>
        <v>1642.1212499999999</v>
      </c>
      <c r="T5" s="53" t="s">
        <v>41</v>
      </c>
    </row>
    <row r="6" spans="1:20" s="33" customFormat="1" ht="30.75" customHeight="1" x14ac:dyDescent="0.25">
      <c r="A6" s="39">
        <v>2</v>
      </c>
      <c r="B6" s="73" t="s">
        <v>98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P6" s="43"/>
      <c r="Q6" s="43"/>
      <c r="R6" s="43"/>
      <c r="S6" s="55"/>
    </row>
    <row r="7" spans="1:20" s="33" customFormat="1" x14ac:dyDescent="0.25">
      <c r="A7" s="39"/>
      <c r="B7" s="35"/>
      <c r="C7" s="43"/>
      <c r="E7" s="40"/>
      <c r="G7" s="40"/>
      <c r="H7" s="43"/>
      <c r="I7" s="37"/>
      <c r="L7" s="37"/>
      <c r="N7" s="43"/>
      <c r="O7" s="40">
        <v>126</v>
      </c>
      <c r="P7" s="43">
        <v>8694.9500000000007</v>
      </c>
      <c r="Q7" s="43" t="s">
        <v>43</v>
      </c>
      <c r="R7" s="43" t="s">
        <v>1</v>
      </c>
      <c r="S7" s="55">
        <f>O7*P7/100</f>
        <v>10955.637000000002</v>
      </c>
      <c r="T7" s="53" t="s">
        <v>41</v>
      </c>
    </row>
    <row r="8" spans="1:20" s="33" customFormat="1" ht="28.5" customHeight="1" x14ac:dyDescent="0.25">
      <c r="A8" s="39">
        <v>3</v>
      </c>
      <c r="B8" s="75" t="s">
        <v>75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43"/>
      <c r="S8" s="55"/>
      <c r="T8" s="53"/>
    </row>
    <row r="9" spans="1:20" s="33" customFormat="1" ht="14.25" customHeight="1" x14ac:dyDescent="0.25">
      <c r="A9" s="39"/>
      <c r="B9" s="32"/>
      <c r="C9" s="43"/>
      <c r="E9" s="43"/>
      <c r="G9" s="43"/>
      <c r="H9" s="43"/>
      <c r="I9" s="43"/>
      <c r="N9" s="43"/>
      <c r="O9" s="40">
        <v>282</v>
      </c>
      <c r="P9" s="37">
        <v>11948.36</v>
      </c>
      <c r="Q9" s="43" t="s">
        <v>40</v>
      </c>
      <c r="R9" s="43" t="s">
        <v>1</v>
      </c>
      <c r="S9" s="55">
        <f>O9*P9/100</f>
        <v>33694.375200000002</v>
      </c>
      <c r="T9" s="53"/>
    </row>
    <row r="10" spans="1:20" s="33" customFormat="1" ht="91.5" customHeight="1" x14ac:dyDescent="0.25">
      <c r="A10" s="39">
        <v>4</v>
      </c>
      <c r="B10" s="73" t="s">
        <v>81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S10" s="55"/>
      <c r="T10" s="53"/>
    </row>
    <row r="11" spans="1:20" s="33" customFormat="1" x14ac:dyDescent="0.25">
      <c r="A11" s="39"/>
      <c r="B11" s="32"/>
      <c r="C11" s="43"/>
      <c r="E11" s="43"/>
      <c r="G11" s="43"/>
      <c r="H11" s="43"/>
      <c r="I11" s="43"/>
      <c r="N11" s="43"/>
      <c r="O11" s="40">
        <v>93</v>
      </c>
      <c r="P11" s="36">
        <v>337</v>
      </c>
      <c r="Q11" s="43" t="s">
        <v>45</v>
      </c>
      <c r="R11" s="43" t="s">
        <v>1</v>
      </c>
      <c r="S11" s="55">
        <f>O11*P11</f>
        <v>31341</v>
      </c>
      <c r="T11" s="53" t="s">
        <v>41</v>
      </c>
    </row>
    <row r="12" spans="1:20" s="33" customFormat="1" ht="30.75" customHeight="1" x14ac:dyDescent="0.25">
      <c r="A12" s="39">
        <v>5</v>
      </c>
      <c r="B12" s="73" t="s">
        <v>44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S12" s="55"/>
      <c r="T12" s="53"/>
    </row>
    <row r="13" spans="1:20" s="33" customFormat="1" x14ac:dyDescent="0.25">
      <c r="A13" s="39"/>
      <c r="B13" s="32"/>
      <c r="C13" s="43"/>
      <c r="E13" s="43"/>
      <c r="G13" s="43"/>
      <c r="H13" s="43"/>
      <c r="I13" s="43"/>
      <c r="N13" s="43"/>
      <c r="O13" s="62">
        <v>3.32</v>
      </c>
      <c r="P13" s="37">
        <v>5001.7</v>
      </c>
      <c r="Q13" s="43" t="s">
        <v>42</v>
      </c>
      <c r="R13" s="43" t="s">
        <v>1</v>
      </c>
      <c r="S13" s="55">
        <f>O13*P13</f>
        <v>16605.644</v>
      </c>
      <c r="T13" s="53" t="s">
        <v>41</v>
      </c>
    </row>
    <row r="14" spans="1:20" s="33" customFormat="1" ht="31.5" customHeight="1" x14ac:dyDescent="0.25">
      <c r="A14" s="39">
        <v>6</v>
      </c>
      <c r="B14" s="73" t="s">
        <v>77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43"/>
      <c r="P14" s="43"/>
      <c r="S14" s="55"/>
      <c r="T14" s="69"/>
    </row>
    <row r="15" spans="1:20" s="33" customFormat="1" x14ac:dyDescent="0.25">
      <c r="A15" s="39"/>
      <c r="B15" s="32"/>
      <c r="C15" s="43"/>
      <c r="E15" s="43"/>
      <c r="G15" s="40"/>
      <c r="I15" s="40"/>
      <c r="N15" s="43"/>
      <c r="O15" s="40">
        <v>281</v>
      </c>
      <c r="P15" s="37">
        <v>12674.36</v>
      </c>
      <c r="Q15" s="43" t="s">
        <v>43</v>
      </c>
      <c r="R15" s="43" t="s">
        <v>1</v>
      </c>
      <c r="S15" s="55">
        <f>O15*P15/100</f>
        <v>35614.9516</v>
      </c>
      <c r="T15" s="69"/>
    </row>
    <row r="16" spans="1:20" s="33" customFormat="1" ht="34.5" customHeight="1" x14ac:dyDescent="0.25">
      <c r="A16" s="39">
        <v>7</v>
      </c>
      <c r="B16" s="75" t="s">
        <v>95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43"/>
      <c r="S16" s="55"/>
      <c r="T16" s="59"/>
    </row>
    <row r="17" spans="1:20" s="33" customFormat="1" x14ac:dyDescent="0.25">
      <c r="A17" s="39"/>
      <c r="B17" s="32"/>
      <c r="C17" s="43"/>
      <c r="E17" s="80"/>
      <c r="F17" s="80"/>
      <c r="G17" s="80"/>
      <c r="H17" s="80"/>
      <c r="M17" s="43"/>
      <c r="N17" s="43"/>
      <c r="O17" s="40">
        <v>345</v>
      </c>
      <c r="P17" s="37">
        <v>1512.5</v>
      </c>
      <c r="Q17" s="43" t="s">
        <v>74</v>
      </c>
      <c r="R17" s="43" t="s">
        <v>1</v>
      </c>
      <c r="S17" s="55">
        <f>O17*P17/1000</f>
        <v>521.8125</v>
      </c>
      <c r="T17" s="59"/>
    </row>
    <row r="18" spans="1:20" s="33" customFormat="1" ht="36" customHeight="1" x14ac:dyDescent="0.25">
      <c r="A18" s="39">
        <v>8</v>
      </c>
      <c r="B18" s="75" t="s">
        <v>96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43"/>
      <c r="S18" s="55"/>
      <c r="T18" s="69"/>
    </row>
    <row r="19" spans="1:20" s="33" customFormat="1" x14ac:dyDescent="0.25">
      <c r="A19" s="39"/>
      <c r="B19" s="32"/>
      <c r="C19" s="43"/>
      <c r="E19" s="80"/>
      <c r="F19" s="80"/>
      <c r="G19" s="80"/>
      <c r="H19" s="80"/>
      <c r="M19" s="43"/>
      <c r="N19" s="43"/>
      <c r="O19" s="40">
        <v>122</v>
      </c>
      <c r="P19" s="37">
        <v>3630</v>
      </c>
      <c r="Q19" s="43" t="s">
        <v>74</v>
      </c>
      <c r="R19" s="43" t="s">
        <v>1</v>
      </c>
      <c r="S19" s="55">
        <f>O19*P19/1000</f>
        <v>442.86</v>
      </c>
      <c r="T19" s="69"/>
    </row>
    <row r="20" spans="1:20" s="33" customFormat="1" x14ac:dyDescent="0.25">
      <c r="A20" s="39">
        <v>9</v>
      </c>
      <c r="B20" s="33" t="s">
        <v>76</v>
      </c>
      <c r="I20" s="43"/>
      <c r="N20" s="43"/>
      <c r="O20" s="43"/>
      <c r="P20" s="43"/>
      <c r="S20" s="55"/>
    </row>
    <row r="21" spans="1:20" s="33" customFormat="1" x14ac:dyDescent="0.25">
      <c r="A21" s="39"/>
      <c r="B21" s="32"/>
      <c r="C21" s="43"/>
      <c r="E21" s="43"/>
      <c r="G21" s="43"/>
      <c r="H21" s="43"/>
      <c r="I21" s="43"/>
      <c r="N21" s="43"/>
      <c r="O21" s="40">
        <v>122</v>
      </c>
      <c r="P21" s="37">
        <v>579.41</v>
      </c>
      <c r="Q21" s="43" t="s">
        <v>40</v>
      </c>
      <c r="R21" s="43" t="s">
        <v>1</v>
      </c>
      <c r="S21" s="55">
        <f>O21*P21/100</f>
        <v>706.88019999999995</v>
      </c>
      <c r="T21" s="53" t="s">
        <v>41</v>
      </c>
    </row>
    <row r="22" spans="1:20" s="33" customFormat="1" ht="29.25" customHeight="1" x14ac:dyDescent="0.25">
      <c r="A22" s="39">
        <v>10</v>
      </c>
      <c r="B22" s="73" t="s">
        <v>97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P22" s="43"/>
      <c r="Q22" s="43"/>
      <c r="R22" s="43"/>
      <c r="S22" s="55"/>
      <c r="T22" s="69"/>
    </row>
    <row r="23" spans="1:20" s="33" customFormat="1" x14ac:dyDescent="0.25">
      <c r="A23" s="39"/>
      <c r="B23" s="35"/>
      <c r="C23" s="43"/>
      <c r="E23" s="40"/>
      <c r="G23" s="40"/>
      <c r="H23" s="43"/>
      <c r="I23" s="37"/>
      <c r="L23" s="37"/>
      <c r="N23" s="43"/>
      <c r="O23" s="40">
        <v>20</v>
      </c>
      <c r="P23" s="43">
        <v>8122.95</v>
      </c>
      <c r="Q23" s="43" t="s">
        <v>43</v>
      </c>
      <c r="R23" s="43" t="s">
        <v>1</v>
      </c>
      <c r="S23" s="55">
        <f>O23*P23/100</f>
        <v>1624.59</v>
      </c>
      <c r="T23" s="69"/>
    </row>
    <row r="24" spans="1:20" s="33" customFormat="1" ht="47.25" customHeight="1" x14ac:dyDescent="0.25">
      <c r="A24" s="39">
        <v>11</v>
      </c>
      <c r="B24" s="75" t="s">
        <v>46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43"/>
      <c r="S24" s="55"/>
    </row>
    <row r="25" spans="1:20" s="33" customFormat="1" x14ac:dyDescent="0.25">
      <c r="A25" s="39"/>
      <c r="B25" s="32"/>
      <c r="C25" s="43"/>
      <c r="E25" s="43"/>
      <c r="G25" s="43"/>
      <c r="H25" s="43"/>
      <c r="I25" s="43"/>
      <c r="N25" s="43"/>
      <c r="O25" s="40">
        <v>32</v>
      </c>
      <c r="P25" s="37">
        <v>228.9</v>
      </c>
      <c r="Q25" s="43" t="s">
        <v>47</v>
      </c>
      <c r="R25" s="43" t="s">
        <v>1</v>
      </c>
      <c r="S25" s="55">
        <f>O25*P25</f>
        <v>7324.8</v>
      </c>
      <c r="T25" s="53" t="s">
        <v>41</v>
      </c>
    </row>
    <row r="26" spans="1:20" s="33" customFormat="1" x14ac:dyDescent="0.25">
      <c r="A26" s="39">
        <v>12</v>
      </c>
      <c r="B26" s="32" t="s">
        <v>49</v>
      </c>
      <c r="C26" s="43"/>
      <c r="E26" s="43"/>
      <c r="G26" s="43"/>
      <c r="H26" s="43"/>
      <c r="I26" s="43"/>
      <c r="N26" s="43"/>
      <c r="O26" s="43"/>
      <c r="P26" s="43"/>
      <c r="S26" s="55"/>
    </row>
    <row r="27" spans="1:20" s="33" customFormat="1" x14ac:dyDescent="0.25">
      <c r="A27" s="39"/>
      <c r="B27" s="32"/>
      <c r="C27" s="43"/>
      <c r="E27" s="43"/>
      <c r="G27" s="40"/>
      <c r="I27" s="40"/>
      <c r="N27" s="43"/>
      <c r="O27" s="40">
        <v>590</v>
      </c>
      <c r="P27" s="37">
        <v>2206.6</v>
      </c>
      <c r="Q27" s="43" t="s">
        <v>40</v>
      </c>
      <c r="R27" s="43" t="s">
        <v>1</v>
      </c>
      <c r="S27" s="55">
        <f>O27*P27/100</f>
        <v>13018.94</v>
      </c>
    </row>
    <row r="28" spans="1:20" s="33" customFormat="1" x14ac:dyDescent="0.25">
      <c r="A28" s="39">
        <v>13</v>
      </c>
      <c r="B28" s="32" t="s">
        <v>50</v>
      </c>
      <c r="C28" s="43"/>
      <c r="E28" s="43"/>
      <c r="G28" s="43"/>
      <c r="H28" s="43"/>
      <c r="I28" s="43"/>
      <c r="N28" s="43"/>
      <c r="O28" s="43"/>
      <c r="S28" s="55"/>
    </row>
    <row r="29" spans="1:20" s="33" customFormat="1" x14ac:dyDescent="0.25">
      <c r="A29" s="39"/>
      <c r="B29" s="32"/>
      <c r="C29" s="43"/>
      <c r="E29" s="43"/>
      <c r="G29" s="43"/>
      <c r="H29" s="43"/>
      <c r="I29" s="43"/>
      <c r="N29" s="43"/>
      <c r="O29" s="40">
        <f>O27</f>
        <v>590</v>
      </c>
      <c r="P29" s="37">
        <v>2197.52</v>
      </c>
      <c r="Q29" s="43" t="s">
        <v>40</v>
      </c>
      <c r="R29" s="43" t="s">
        <v>1</v>
      </c>
      <c r="S29" s="55">
        <f>O29*P29/100</f>
        <v>12965.368</v>
      </c>
    </row>
    <row r="30" spans="1:20" s="33" customFormat="1" ht="42.75" customHeight="1" x14ac:dyDescent="0.25">
      <c r="A30" s="39">
        <v>14</v>
      </c>
      <c r="B30" s="73" t="s">
        <v>99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40"/>
      <c r="P30" s="37"/>
      <c r="Q30" s="43"/>
      <c r="R30" s="43"/>
      <c r="S30" s="55"/>
    </row>
    <row r="31" spans="1:20" s="33" customFormat="1" x14ac:dyDescent="0.25">
      <c r="A31" s="39"/>
      <c r="B31" s="32"/>
      <c r="C31" s="43"/>
      <c r="E31" s="43"/>
      <c r="G31" s="43"/>
      <c r="H31" s="43"/>
      <c r="I31" s="43"/>
      <c r="N31" s="43"/>
      <c r="O31" s="40">
        <v>179</v>
      </c>
      <c r="P31" s="37">
        <v>3275.5</v>
      </c>
      <c r="Q31" s="43" t="s">
        <v>40</v>
      </c>
      <c r="R31" s="43" t="s">
        <v>1</v>
      </c>
      <c r="S31" s="55">
        <f>O31*P31/100</f>
        <v>5863.1450000000004</v>
      </c>
    </row>
    <row r="32" spans="1:20" s="33" customFormat="1" x14ac:dyDescent="0.25">
      <c r="A32" s="39">
        <v>15</v>
      </c>
      <c r="B32" s="32" t="s">
        <v>78</v>
      </c>
      <c r="C32" s="43"/>
      <c r="E32" s="43"/>
      <c r="G32" s="43"/>
      <c r="H32" s="43"/>
      <c r="I32" s="43"/>
      <c r="N32" s="43"/>
      <c r="O32" s="40"/>
      <c r="P32" s="37"/>
      <c r="Q32" s="43"/>
      <c r="R32" s="43"/>
      <c r="S32" s="55"/>
    </row>
    <row r="33" spans="1:22" s="33" customFormat="1" x14ac:dyDescent="0.25">
      <c r="A33" s="39"/>
      <c r="B33" s="32"/>
      <c r="C33" s="43"/>
      <c r="E33" s="43"/>
      <c r="G33" s="43"/>
      <c r="H33" s="43"/>
      <c r="I33" s="43"/>
      <c r="N33" s="43"/>
      <c r="O33" s="40">
        <v>287</v>
      </c>
      <c r="P33" s="37">
        <v>1213.58</v>
      </c>
      <c r="Q33" s="43" t="s">
        <v>43</v>
      </c>
      <c r="R33" s="43" t="s">
        <v>1</v>
      </c>
      <c r="S33" s="55">
        <f>O33*P33/100</f>
        <v>3482.9745999999996</v>
      </c>
    </row>
    <row r="34" spans="1:22" s="33" customFormat="1" ht="63.75" customHeight="1" x14ac:dyDescent="0.25">
      <c r="A34" s="39">
        <v>16</v>
      </c>
      <c r="B34" s="73" t="s">
        <v>79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40"/>
      <c r="P34" s="37"/>
      <c r="Q34" s="43"/>
      <c r="R34" s="43"/>
      <c r="S34" s="55"/>
    </row>
    <row r="35" spans="1:22" s="33" customFormat="1" x14ac:dyDescent="0.25">
      <c r="A35" s="39"/>
      <c r="B35" s="32"/>
      <c r="C35" s="43"/>
      <c r="E35" s="43"/>
      <c r="G35" s="43"/>
      <c r="H35" s="43"/>
      <c r="I35" s="43"/>
      <c r="N35" s="43"/>
      <c r="O35" s="40">
        <v>28</v>
      </c>
      <c r="P35" s="37">
        <v>902.93</v>
      </c>
      <c r="Q35" s="43" t="s">
        <v>48</v>
      </c>
      <c r="R35" s="43" t="s">
        <v>1</v>
      </c>
      <c r="S35" s="55">
        <f>O35*P35</f>
        <v>25282.039999999997</v>
      </c>
    </row>
    <row r="36" spans="1:22" s="33" customFormat="1" x14ac:dyDescent="0.25">
      <c r="A36" s="39">
        <v>17</v>
      </c>
      <c r="B36" s="33" t="s">
        <v>59</v>
      </c>
      <c r="C36" s="43"/>
      <c r="E36" s="43"/>
      <c r="G36" s="43"/>
      <c r="H36" s="43"/>
      <c r="I36" s="43"/>
      <c r="N36" s="43"/>
      <c r="O36" s="40"/>
      <c r="P36" s="56"/>
      <c r="Q36" s="39"/>
      <c r="R36" s="39"/>
      <c r="S36" s="57"/>
      <c r="T36" s="53"/>
    </row>
    <row r="37" spans="1:22" s="33" customFormat="1" x14ac:dyDescent="0.25">
      <c r="A37" s="39"/>
      <c r="B37" s="32"/>
      <c r="C37" s="43"/>
      <c r="E37" s="43"/>
      <c r="G37" s="43"/>
      <c r="H37" s="43"/>
      <c r="I37" s="43"/>
      <c r="N37" s="43"/>
      <c r="O37" s="58">
        <v>40</v>
      </c>
      <c r="P37" s="56">
        <v>859.9</v>
      </c>
      <c r="Q37" s="39" t="s">
        <v>40</v>
      </c>
      <c r="R37" s="39" t="s">
        <v>1</v>
      </c>
      <c r="S37" s="63">
        <f>O37*P37/100</f>
        <v>343.96</v>
      </c>
      <c r="T37" s="53"/>
    </row>
    <row r="38" spans="1:22" s="33" customFormat="1" x14ac:dyDescent="0.25">
      <c r="A38" s="39">
        <v>18</v>
      </c>
      <c r="B38" s="33" t="s">
        <v>53</v>
      </c>
      <c r="N38" s="43"/>
      <c r="O38" s="43"/>
      <c r="S38" s="55"/>
      <c r="T38" s="69"/>
    </row>
    <row r="39" spans="1:22" s="33" customFormat="1" x14ac:dyDescent="0.25">
      <c r="A39" s="39"/>
      <c r="B39" s="32"/>
      <c r="C39" s="43"/>
      <c r="E39" s="43"/>
      <c r="G39" s="43"/>
      <c r="H39" s="43"/>
      <c r="I39" s="43"/>
      <c r="N39" s="43"/>
      <c r="O39" s="40">
        <v>287</v>
      </c>
      <c r="P39" s="37">
        <v>859.95</v>
      </c>
      <c r="Q39" s="43" t="s">
        <v>40</v>
      </c>
      <c r="R39" s="43" t="s">
        <v>1</v>
      </c>
      <c r="S39" s="55">
        <f>O39*P39/100</f>
        <v>2468.0565000000001</v>
      </c>
      <c r="T39" s="69"/>
    </row>
    <row r="40" spans="1:22" s="33" customFormat="1" x14ac:dyDescent="0.25">
      <c r="A40" s="39">
        <v>19</v>
      </c>
      <c r="B40" s="33" t="s">
        <v>51</v>
      </c>
      <c r="M40" s="40"/>
      <c r="N40" s="37"/>
      <c r="O40" s="43"/>
      <c r="S40" s="55"/>
      <c r="T40" s="53"/>
    </row>
    <row r="41" spans="1:22" s="33" customFormat="1" x14ac:dyDescent="0.25">
      <c r="A41" s="39"/>
      <c r="B41" s="32"/>
      <c r="C41" s="43"/>
      <c r="E41" s="43"/>
      <c r="G41" s="43"/>
      <c r="H41" s="43"/>
      <c r="I41" s="43"/>
      <c r="N41" s="43"/>
      <c r="O41" s="40">
        <v>590</v>
      </c>
      <c r="P41" s="37">
        <v>442.75</v>
      </c>
      <c r="Q41" s="43" t="s">
        <v>40</v>
      </c>
      <c r="R41" s="43" t="s">
        <v>1</v>
      </c>
      <c r="S41" s="55">
        <f>O41*P41/100</f>
        <v>2612.2249999999999</v>
      </c>
      <c r="T41" s="53" t="s">
        <v>41</v>
      </c>
    </row>
    <row r="42" spans="1:22" s="33" customFormat="1" x14ac:dyDescent="0.25">
      <c r="A42" s="39">
        <v>20</v>
      </c>
      <c r="B42" s="33" t="s">
        <v>52</v>
      </c>
      <c r="N42" s="43"/>
      <c r="O42" s="43"/>
      <c r="S42" s="55"/>
      <c r="T42" s="53"/>
    </row>
    <row r="43" spans="1:22" s="33" customFormat="1" x14ac:dyDescent="0.25">
      <c r="A43" s="39"/>
      <c r="B43" s="32"/>
      <c r="C43" s="43"/>
      <c r="E43" s="43"/>
      <c r="G43" s="43"/>
      <c r="H43" s="43"/>
      <c r="I43" s="43"/>
      <c r="N43" s="43"/>
      <c r="O43" s="40">
        <f>O41</f>
        <v>590</v>
      </c>
      <c r="P43" s="37">
        <v>1043.9000000000001</v>
      </c>
      <c r="Q43" s="43" t="s">
        <v>40</v>
      </c>
      <c r="R43" s="43" t="s">
        <v>1</v>
      </c>
      <c r="S43" s="55">
        <f>O43*P43/100</f>
        <v>6159.01</v>
      </c>
      <c r="T43" s="53" t="s">
        <v>41</v>
      </c>
    </row>
    <row r="44" spans="1:22" s="33" customFormat="1" ht="15" customHeight="1" x14ac:dyDescent="0.25">
      <c r="A44" s="39">
        <v>21</v>
      </c>
      <c r="B44" s="32" t="s">
        <v>54</v>
      </c>
      <c r="C44" s="43"/>
      <c r="E44" s="43"/>
      <c r="G44" s="43"/>
      <c r="H44" s="43"/>
      <c r="I44" s="43"/>
      <c r="N44" s="43"/>
      <c r="O44" s="43"/>
      <c r="P44" s="43"/>
      <c r="S44" s="55"/>
      <c r="T44" s="59"/>
    </row>
    <row r="45" spans="1:22" s="33" customFormat="1" x14ac:dyDescent="0.25">
      <c r="A45" s="39"/>
      <c r="B45" s="32"/>
      <c r="C45" s="43"/>
      <c r="D45" s="71"/>
      <c r="E45" s="71"/>
      <c r="G45" s="43"/>
      <c r="H45" s="43"/>
      <c r="I45" s="43"/>
      <c r="N45" s="43"/>
      <c r="O45" s="40">
        <v>85</v>
      </c>
      <c r="P45" s="37">
        <v>1160.06</v>
      </c>
      <c r="Q45" s="43" t="s">
        <v>40</v>
      </c>
      <c r="R45" s="43" t="s">
        <v>1</v>
      </c>
      <c r="S45" s="55">
        <f>O45*P45/100</f>
        <v>986.05099999999993</v>
      </c>
      <c r="T45" s="59"/>
    </row>
    <row r="46" spans="1:22" s="33" customFormat="1" x14ac:dyDescent="0.25">
      <c r="A46" s="39"/>
      <c r="B46" s="32"/>
      <c r="C46" s="43"/>
      <c r="E46" s="43"/>
      <c r="G46" s="43"/>
      <c r="H46" s="43"/>
      <c r="I46" s="43"/>
      <c r="N46" s="43"/>
      <c r="O46" s="43"/>
      <c r="P46" s="43"/>
      <c r="Q46" s="33" t="s">
        <v>55</v>
      </c>
      <c r="R46" s="43" t="s">
        <v>1</v>
      </c>
      <c r="S46" s="60">
        <f>SUM(S5:T45)</f>
        <v>213656.44185</v>
      </c>
      <c r="T46" s="53" t="s">
        <v>41</v>
      </c>
    </row>
    <row r="47" spans="1:22" s="54" customFormat="1" x14ac:dyDescent="0.25">
      <c r="A47" s="39"/>
      <c r="B47" s="27"/>
      <c r="C47" s="22"/>
      <c r="E47" s="22"/>
      <c r="F47" s="28"/>
      <c r="G47" s="22"/>
      <c r="H47" s="22"/>
      <c r="I47" s="22"/>
      <c r="N47" s="22"/>
      <c r="O47" s="22"/>
      <c r="P47" s="22"/>
      <c r="R47" s="43"/>
      <c r="S47" s="61"/>
      <c r="T47" s="53"/>
    </row>
    <row r="48" spans="1:22" x14ac:dyDescent="0.25">
      <c r="B48" s="32"/>
      <c r="C48" s="43"/>
      <c r="D48" s="33"/>
      <c r="E48" s="43" t="s">
        <v>82</v>
      </c>
      <c r="F48" s="33"/>
      <c r="G48" s="71" t="s">
        <v>83</v>
      </c>
      <c r="H48" s="71"/>
      <c r="I48" s="71"/>
      <c r="J48" s="71"/>
      <c r="K48" s="71"/>
      <c r="L48" s="71"/>
      <c r="M48" s="33"/>
      <c r="N48" s="43" t="s">
        <v>84</v>
      </c>
      <c r="O48" s="43">
        <v>1457520</v>
      </c>
      <c r="P48" s="43"/>
      <c r="Q48" s="33"/>
      <c r="R48" s="43"/>
      <c r="S48" s="61"/>
      <c r="T48" s="54"/>
      <c r="U48" s="54"/>
      <c r="V48" s="54"/>
    </row>
    <row r="49" spans="1:22" s="66" customFormat="1" x14ac:dyDescent="0.25">
      <c r="A49" s="39"/>
      <c r="B49" s="32"/>
      <c r="C49" s="43"/>
      <c r="D49" s="33"/>
      <c r="E49" s="43" t="s">
        <v>85</v>
      </c>
      <c r="F49" s="33"/>
      <c r="G49" s="71" t="s">
        <v>86</v>
      </c>
      <c r="H49" s="71"/>
      <c r="I49" s="71"/>
      <c r="J49" s="71"/>
      <c r="K49" s="71"/>
      <c r="L49" s="71"/>
      <c r="M49" s="33"/>
      <c r="N49" s="43"/>
      <c r="O49" s="43">
        <v>633769</v>
      </c>
      <c r="P49" s="43"/>
      <c r="Q49" s="33"/>
      <c r="R49" s="43"/>
      <c r="S49" s="61"/>
    </row>
    <row r="50" spans="1:22" x14ac:dyDescent="0.25">
      <c r="B50" s="32"/>
      <c r="C50" s="43"/>
      <c r="D50" s="33"/>
      <c r="E50" s="43" t="s">
        <v>94</v>
      </c>
      <c r="F50" s="33"/>
      <c r="G50" s="71" t="s">
        <v>93</v>
      </c>
      <c r="H50" s="71"/>
      <c r="I50" s="71"/>
      <c r="J50" s="71"/>
      <c r="K50" s="71"/>
      <c r="L50" s="71"/>
      <c r="M50" s="33"/>
      <c r="N50" s="43" t="s">
        <v>84</v>
      </c>
      <c r="O50" s="67">
        <f>S46</f>
        <v>213656.44185</v>
      </c>
      <c r="P50" s="43"/>
      <c r="Q50" s="33"/>
      <c r="R50" s="43"/>
      <c r="S50" s="61"/>
      <c r="T50" s="54"/>
      <c r="U50" s="54"/>
      <c r="V50" s="54"/>
    </row>
    <row r="51" spans="1:22" x14ac:dyDescent="0.25">
      <c r="B51" s="32"/>
      <c r="C51" s="43"/>
      <c r="D51" s="33"/>
      <c r="E51" s="43"/>
      <c r="F51" s="33"/>
      <c r="G51" s="43"/>
      <c r="H51" s="43"/>
      <c r="I51" s="43"/>
      <c r="J51" s="33"/>
      <c r="K51" s="33"/>
      <c r="L51" s="33"/>
      <c r="M51" s="33"/>
      <c r="N51" s="43"/>
      <c r="O51" s="68">
        <f>SUM(O48:O50)</f>
        <v>2304945.4418500001</v>
      </c>
      <c r="P51" s="43"/>
      <c r="Q51" s="33"/>
      <c r="R51" s="43"/>
      <c r="S51" s="61"/>
      <c r="T51" s="54"/>
      <c r="U51" s="54"/>
      <c r="V51" s="54"/>
    </row>
    <row r="52" spans="1:22" x14ac:dyDescent="0.25">
      <c r="C52" s="65"/>
      <c r="D52" s="66"/>
      <c r="E52" s="65"/>
      <c r="G52" s="65"/>
      <c r="H52" s="65"/>
      <c r="I52" s="65"/>
      <c r="J52" s="66"/>
      <c r="K52" s="66"/>
      <c r="L52" s="66"/>
      <c r="M52" s="66"/>
      <c r="N52" s="65"/>
      <c r="O52" s="65"/>
      <c r="P52" s="65"/>
      <c r="Q52" s="66"/>
      <c r="R52" s="43"/>
      <c r="S52" s="61"/>
      <c r="T52" s="54"/>
      <c r="U52" s="54"/>
      <c r="V52" s="54"/>
    </row>
    <row r="53" spans="1:22" x14ac:dyDescent="0.25">
      <c r="A53" s="72" t="s">
        <v>87</v>
      </c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54"/>
      <c r="U53" s="54"/>
      <c r="V53" s="54"/>
    </row>
    <row r="54" spans="1:22" x14ac:dyDescent="0.25">
      <c r="A54" s="70" t="s">
        <v>88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54"/>
      <c r="U54" s="54"/>
      <c r="V54" s="54"/>
    </row>
    <row r="55" spans="1:22" x14ac:dyDescent="0.25">
      <c r="A55" s="70" t="s">
        <v>89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54"/>
      <c r="U55" s="54"/>
      <c r="V55" s="54"/>
    </row>
    <row r="56" spans="1:22" x14ac:dyDescent="0.25">
      <c r="A56" s="70" t="s">
        <v>90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54"/>
      <c r="U56" s="54"/>
      <c r="V56" s="54"/>
    </row>
    <row r="57" spans="1:22" x14ac:dyDescent="0.25">
      <c r="A57" s="70" t="s">
        <v>91</v>
      </c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54"/>
      <c r="U57" s="54"/>
      <c r="V57" s="54"/>
    </row>
    <row r="58" spans="1:22" x14ac:dyDescent="0.25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4"/>
    </row>
    <row r="59" spans="1:22" x14ac:dyDescent="0.2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4"/>
    </row>
    <row r="60" spans="1:22" x14ac:dyDescent="0.25">
      <c r="A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4"/>
    </row>
    <row r="61" spans="1:22" x14ac:dyDescent="0.25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4"/>
    </row>
    <row r="62" spans="1:22" x14ac:dyDescent="0.25">
      <c r="B62" s="51" t="s">
        <v>92</v>
      </c>
      <c r="C62" s="65"/>
      <c r="D62" s="66"/>
      <c r="E62" s="65"/>
      <c r="G62" s="65"/>
      <c r="H62" s="65"/>
      <c r="I62" s="65"/>
      <c r="J62" s="66"/>
      <c r="K62" s="66"/>
      <c r="L62" s="66"/>
      <c r="M62" s="66"/>
      <c r="N62" s="65"/>
      <c r="O62" s="65"/>
      <c r="P62" s="65"/>
      <c r="Q62" s="66"/>
      <c r="R62" s="66"/>
    </row>
    <row r="63" spans="1:22" x14ac:dyDescent="0.25">
      <c r="C63" s="65"/>
      <c r="D63" s="66"/>
      <c r="E63" s="65"/>
      <c r="G63" s="65"/>
      <c r="H63" s="65"/>
      <c r="I63" s="65"/>
      <c r="J63" s="66"/>
      <c r="K63" s="66"/>
      <c r="L63" s="66"/>
      <c r="M63" s="66"/>
      <c r="N63" s="65"/>
      <c r="O63" s="65"/>
      <c r="P63" s="65"/>
      <c r="Q63" s="66"/>
      <c r="R63" s="66"/>
    </row>
    <row r="64" spans="1:22" x14ac:dyDescent="0.25">
      <c r="C64" s="65"/>
      <c r="D64" s="66"/>
      <c r="E64" s="65"/>
      <c r="G64" s="65"/>
      <c r="H64" s="65"/>
      <c r="I64" s="65"/>
      <c r="J64" s="66"/>
      <c r="K64" s="66"/>
      <c r="L64" s="66"/>
      <c r="M64" s="66"/>
      <c r="N64" s="65"/>
      <c r="O64" s="65"/>
      <c r="P64" s="65"/>
      <c r="Q64" s="66"/>
      <c r="R64" s="66"/>
    </row>
  </sheetData>
  <mergeCells count="26">
    <mergeCell ref="E19:H19"/>
    <mergeCell ref="B22:N22"/>
    <mergeCell ref="B30:N30"/>
    <mergeCell ref="D45:E45"/>
    <mergeCell ref="G48:L48"/>
    <mergeCell ref="G50:L50"/>
    <mergeCell ref="B34:N34"/>
    <mergeCell ref="A1:T1"/>
    <mergeCell ref="B24:O24"/>
    <mergeCell ref="B2:N2"/>
    <mergeCell ref="R2:T2"/>
    <mergeCell ref="B12:O12"/>
    <mergeCell ref="B10:O10"/>
    <mergeCell ref="B4:N4"/>
    <mergeCell ref="B6:N6"/>
    <mergeCell ref="B8:O8"/>
    <mergeCell ref="B16:O16"/>
    <mergeCell ref="E17:H17"/>
    <mergeCell ref="B14:N14"/>
    <mergeCell ref="B18:O18"/>
    <mergeCell ref="A54:S54"/>
    <mergeCell ref="A55:S55"/>
    <mergeCell ref="A56:S56"/>
    <mergeCell ref="A57:S57"/>
    <mergeCell ref="G49:L49"/>
    <mergeCell ref="A53:S53"/>
  </mergeCells>
  <pageMargins left="0.25" right="0.25" top="0.33" bottom="0.55000000000000004" header="0.3" footer="0.3"/>
  <pageSetup paperSize="9" scale="97" orientation="portrait" horizontalDpi="200" verticalDpi="200" r:id="rId1"/>
  <headerFoot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I22" sqref="I22:J22"/>
    </sheetView>
  </sheetViews>
  <sheetFormatPr defaultRowHeight="15" x14ac:dyDescent="0.25"/>
  <cols>
    <col min="1" max="1" width="5" customWidth="1"/>
    <col min="2" max="2" width="19" customWidth="1"/>
    <col min="3" max="3" width="9.85546875" customWidth="1"/>
    <col min="4" max="4" width="6" hidden="1" customWidth="1"/>
    <col min="5" max="5" width="8" style="29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82" t="s">
        <v>9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ht="16.5" thickBot="1" x14ac:dyDescent="0.3">
      <c r="A2" s="4" t="s">
        <v>2</v>
      </c>
      <c r="B2" s="4" t="s">
        <v>10</v>
      </c>
      <c r="C2" s="4" t="s">
        <v>18</v>
      </c>
      <c r="D2" s="4" t="s">
        <v>11</v>
      </c>
      <c r="E2" s="4" t="s">
        <v>11</v>
      </c>
      <c r="F2" s="5" t="s">
        <v>12</v>
      </c>
      <c r="G2" s="4" t="s">
        <v>13</v>
      </c>
      <c r="H2" s="4" t="s">
        <v>14</v>
      </c>
      <c r="I2" s="4" t="s">
        <v>15</v>
      </c>
      <c r="J2" s="4" t="s">
        <v>16</v>
      </c>
    </row>
    <row r="3" spans="1:10" x14ac:dyDescent="0.25">
      <c r="A3" s="1"/>
    </row>
    <row r="4" spans="1:10" s="44" customFormat="1" ht="24" customHeight="1" x14ac:dyDescent="0.25">
      <c r="A4" s="13">
        <v>1</v>
      </c>
      <c r="B4" s="6" t="s">
        <v>61</v>
      </c>
      <c r="C4" s="11">
        <f>Sheet1!O11</f>
        <v>93</v>
      </c>
      <c r="E4" s="8">
        <v>40</v>
      </c>
      <c r="F4" s="8">
        <v>100</v>
      </c>
      <c r="G4" s="8" t="s">
        <v>19</v>
      </c>
      <c r="H4" s="7">
        <v>200</v>
      </c>
      <c r="I4" s="22" t="s">
        <v>19</v>
      </c>
      <c r="J4" s="22" t="s">
        <v>19</v>
      </c>
    </row>
    <row r="5" spans="1:10" ht="30" customHeight="1" x14ac:dyDescent="0.25">
      <c r="A5" s="7">
        <v>2</v>
      </c>
      <c r="B5" s="6" t="s">
        <v>60</v>
      </c>
      <c r="C5" s="8">
        <f>Sheet1!O11</f>
        <v>93</v>
      </c>
      <c r="D5" s="8">
        <f>C5*3/100</f>
        <v>2.79</v>
      </c>
      <c r="E5" s="8">
        <v>8</v>
      </c>
      <c r="F5" s="8">
        <v>59</v>
      </c>
      <c r="G5" s="8" t="s">
        <v>19</v>
      </c>
      <c r="H5" s="7" t="s">
        <v>19</v>
      </c>
      <c r="I5" s="7">
        <v>3078</v>
      </c>
      <c r="J5" s="7" t="s">
        <v>19</v>
      </c>
    </row>
    <row r="6" spans="1:10" s="41" customFormat="1" ht="30" customHeight="1" x14ac:dyDescent="0.25">
      <c r="A6" s="13">
        <v>3</v>
      </c>
      <c r="B6" s="6" t="s">
        <v>58</v>
      </c>
      <c r="C6" s="8" t="e">
        <f>Sheet1!#REF!</f>
        <v>#REF!</v>
      </c>
      <c r="D6" s="8" t="e">
        <f>C6*3/100</f>
        <v>#REF!</v>
      </c>
      <c r="E6" s="8">
        <v>1</v>
      </c>
      <c r="F6" s="8">
        <v>3</v>
      </c>
      <c r="G6" s="8" t="s">
        <v>19</v>
      </c>
      <c r="H6" s="7">
        <v>6</v>
      </c>
      <c r="I6" s="7" t="s">
        <v>19</v>
      </c>
      <c r="J6" s="7" t="s">
        <v>62</v>
      </c>
    </row>
    <row r="7" spans="1:10" s="41" customFormat="1" ht="30" customHeight="1" x14ac:dyDescent="0.25">
      <c r="A7" s="7">
        <v>4</v>
      </c>
      <c r="B7" s="6" t="s">
        <v>56</v>
      </c>
      <c r="C7" s="8" t="e">
        <f>Sheet1!#REF!</f>
        <v>#REF!</v>
      </c>
      <c r="D7" s="8"/>
      <c r="E7" s="8">
        <v>6</v>
      </c>
      <c r="F7" s="8">
        <v>43</v>
      </c>
      <c r="G7" s="8" t="s">
        <v>19</v>
      </c>
      <c r="H7" s="7" t="s">
        <v>19</v>
      </c>
      <c r="I7" s="7" t="s">
        <v>19</v>
      </c>
      <c r="J7" s="7" t="s">
        <v>19</v>
      </c>
    </row>
    <row r="8" spans="1:10" s="41" customFormat="1" ht="30" customHeight="1" x14ac:dyDescent="0.25">
      <c r="A8" s="13">
        <v>5</v>
      </c>
      <c r="B8" s="6" t="s">
        <v>57</v>
      </c>
      <c r="C8" s="8" t="e">
        <f>Sheet1!#REF!</f>
        <v>#REF!</v>
      </c>
      <c r="D8" s="8"/>
      <c r="E8" s="8">
        <v>6</v>
      </c>
      <c r="F8" s="8">
        <v>43</v>
      </c>
      <c r="G8" s="8" t="s">
        <v>19</v>
      </c>
      <c r="H8" s="7" t="s">
        <v>19</v>
      </c>
      <c r="I8" s="7" t="s">
        <v>19</v>
      </c>
      <c r="J8" s="7" t="s">
        <v>19</v>
      </c>
    </row>
    <row r="9" spans="1:10" s="52" customFormat="1" ht="30" customHeight="1" x14ac:dyDescent="0.25">
      <c r="A9" s="13">
        <v>6</v>
      </c>
      <c r="B9" s="6" t="s">
        <v>71</v>
      </c>
      <c r="C9" s="8">
        <v>2760</v>
      </c>
      <c r="D9" s="8"/>
      <c r="E9" s="8">
        <v>121</v>
      </c>
      <c r="F9" s="8">
        <v>304</v>
      </c>
      <c r="G9" s="8"/>
      <c r="H9" s="7">
        <v>607</v>
      </c>
      <c r="I9" s="7"/>
      <c r="J9" s="7"/>
    </row>
    <row r="10" spans="1:10" s="52" customFormat="1" ht="30" customHeight="1" thickBot="1" x14ac:dyDescent="0.3">
      <c r="A10" s="13">
        <v>7</v>
      </c>
      <c r="B10" s="6" t="s">
        <v>72</v>
      </c>
      <c r="C10" s="8">
        <v>666</v>
      </c>
      <c r="D10" s="8"/>
      <c r="E10" s="8">
        <v>52</v>
      </c>
      <c r="F10" s="8">
        <v>326</v>
      </c>
      <c r="G10" s="8">
        <v>653</v>
      </c>
      <c r="H10" s="7" t="s">
        <v>19</v>
      </c>
      <c r="I10" s="7" t="s">
        <v>62</v>
      </c>
      <c r="J10" s="7" t="s">
        <v>19</v>
      </c>
    </row>
    <row r="11" spans="1:10" ht="21.75" customHeight="1" thickBot="1" x14ac:dyDescent="0.3">
      <c r="A11" s="83" t="s">
        <v>17</v>
      </c>
      <c r="B11" s="84"/>
      <c r="C11" s="85"/>
      <c r="D11" s="9" t="e">
        <f>SUM(D4:D8)</f>
        <v>#REF!</v>
      </c>
      <c r="E11" s="9">
        <f>SUM(E4:E10)</f>
        <v>234</v>
      </c>
      <c r="F11" s="9">
        <v>630</v>
      </c>
      <c r="G11" s="9">
        <f>SUM(G4:G10)</f>
        <v>653</v>
      </c>
      <c r="H11" s="9">
        <f>SUM(H4:H10)</f>
        <v>813</v>
      </c>
      <c r="I11" s="9">
        <f>SUM(I4:I10)</f>
        <v>3078</v>
      </c>
      <c r="J11" s="42">
        <f t="shared" ref="J11" si="0">SUM(J5:J8)</f>
        <v>0</v>
      </c>
    </row>
    <row r="13" spans="1:10" ht="29.25" customHeight="1" thickBot="1" x14ac:dyDescent="0.3">
      <c r="A13" s="82" t="s">
        <v>20</v>
      </c>
      <c r="B13" s="82"/>
      <c r="C13" s="82"/>
      <c r="D13" s="82"/>
      <c r="E13" s="82"/>
      <c r="F13" s="82"/>
      <c r="G13" s="82"/>
      <c r="H13" s="82"/>
      <c r="I13" s="82"/>
      <c r="J13" s="82"/>
    </row>
    <row r="14" spans="1:10" ht="16.5" thickBot="1" x14ac:dyDescent="0.3">
      <c r="A14" s="4" t="s">
        <v>2</v>
      </c>
      <c r="B14" s="83" t="s">
        <v>21</v>
      </c>
      <c r="C14" s="84"/>
      <c r="D14" s="85"/>
      <c r="E14" s="30"/>
      <c r="F14" s="4" t="s">
        <v>18</v>
      </c>
      <c r="G14" s="4" t="s">
        <v>5</v>
      </c>
      <c r="H14" s="5" t="s">
        <v>6</v>
      </c>
      <c r="I14" s="83" t="s">
        <v>7</v>
      </c>
      <c r="J14" s="85"/>
    </row>
    <row r="15" spans="1:10" ht="15" customHeight="1" x14ac:dyDescent="0.25">
      <c r="B15" s="81"/>
      <c r="C15" s="81"/>
      <c r="D15" s="81"/>
      <c r="I15" s="89"/>
      <c r="J15" s="89"/>
    </row>
    <row r="16" spans="1:10" ht="30" customHeight="1" x14ac:dyDescent="0.25">
      <c r="A16" s="1">
        <v>1</v>
      </c>
      <c r="B16" s="87" t="s">
        <v>22</v>
      </c>
      <c r="C16" s="87"/>
      <c r="D16" s="87"/>
      <c r="E16" s="31"/>
      <c r="F16" s="10">
        <f>G11</f>
        <v>653</v>
      </c>
      <c r="G16" s="2">
        <v>1325.48</v>
      </c>
      <c r="H16" s="1" t="s">
        <v>23</v>
      </c>
      <c r="I16" s="88">
        <v>8655</v>
      </c>
      <c r="J16" s="88"/>
    </row>
    <row r="17" spans="1:10" ht="30" customHeight="1" x14ac:dyDescent="0.25">
      <c r="A17" s="1">
        <v>2</v>
      </c>
      <c r="B17" s="87" t="s">
        <v>24</v>
      </c>
      <c r="C17" s="87"/>
      <c r="D17" s="87"/>
      <c r="E17" s="31"/>
      <c r="F17" s="10">
        <v>630</v>
      </c>
      <c r="G17" s="1">
        <v>6972.97</v>
      </c>
      <c r="H17" s="1" t="s">
        <v>23</v>
      </c>
      <c r="I17" s="88">
        <v>43930</v>
      </c>
      <c r="J17" s="88"/>
    </row>
    <row r="18" spans="1:10" ht="30" customHeight="1" x14ac:dyDescent="0.25">
      <c r="A18" s="1">
        <v>3</v>
      </c>
      <c r="B18" s="3" t="s">
        <v>27</v>
      </c>
      <c r="C18" s="3"/>
      <c r="D18" s="3"/>
      <c r="E18" s="31"/>
      <c r="F18" s="10">
        <v>813</v>
      </c>
      <c r="G18" s="2">
        <v>1260.4000000000001</v>
      </c>
      <c r="H18" s="1" t="s">
        <v>23</v>
      </c>
      <c r="I18" s="88">
        <f t="shared" ref="I18" si="1">F18*G18/100</f>
        <v>10247.052000000001</v>
      </c>
      <c r="J18" s="88"/>
    </row>
    <row r="19" spans="1:10" ht="30" customHeight="1" x14ac:dyDescent="0.25">
      <c r="A19" s="1">
        <v>4</v>
      </c>
      <c r="B19" s="87" t="s">
        <v>25</v>
      </c>
      <c r="C19" s="87"/>
      <c r="D19" s="87"/>
      <c r="E19" s="31"/>
      <c r="F19" s="10">
        <v>234</v>
      </c>
      <c r="G19" s="1">
        <v>139.5</v>
      </c>
      <c r="H19" s="1" t="s">
        <v>26</v>
      </c>
      <c r="I19" s="88">
        <v>32643</v>
      </c>
      <c r="J19" s="88"/>
    </row>
    <row r="20" spans="1:10" ht="30" customHeight="1" x14ac:dyDescent="0.25">
      <c r="A20" s="1">
        <v>5</v>
      </c>
      <c r="B20" s="87" t="s">
        <v>15</v>
      </c>
      <c r="C20" s="87"/>
      <c r="D20" s="87"/>
      <c r="E20" s="31"/>
      <c r="F20" s="10">
        <f>I11</f>
        <v>3078</v>
      </c>
      <c r="G20" s="2">
        <v>617.5</v>
      </c>
      <c r="H20" s="1" t="s">
        <v>8</v>
      </c>
      <c r="I20" s="88">
        <f>F20*G20/1000</f>
        <v>1900.665</v>
      </c>
      <c r="J20" s="88"/>
    </row>
    <row r="21" spans="1:10" ht="30" customHeight="1" x14ac:dyDescent="0.25">
      <c r="A21" s="1">
        <v>6</v>
      </c>
      <c r="B21" s="87" t="s">
        <v>28</v>
      </c>
      <c r="C21" s="87"/>
      <c r="D21" s="87"/>
      <c r="E21" s="31"/>
      <c r="F21" s="15">
        <f>J11</f>
        <v>0</v>
      </c>
      <c r="G21" s="1">
        <v>0</v>
      </c>
      <c r="H21" s="1" t="s">
        <v>29</v>
      </c>
      <c r="I21" s="90">
        <f>F21*G21</f>
        <v>0</v>
      </c>
      <c r="J21" s="90"/>
    </row>
    <row r="22" spans="1:10" ht="30" customHeight="1" x14ac:dyDescent="0.25">
      <c r="B22" s="86" t="s">
        <v>30</v>
      </c>
      <c r="C22" s="86"/>
      <c r="D22" s="86"/>
      <c r="E22" s="86"/>
      <c r="F22" s="86"/>
      <c r="G22" s="86"/>
      <c r="H22" s="14" t="s">
        <v>0</v>
      </c>
      <c r="I22" s="91">
        <v>95475</v>
      </c>
      <c r="J22" s="92"/>
    </row>
    <row r="23" spans="1:10" ht="15" customHeight="1" x14ac:dyDescent="0.25">
      <c r="B23" s="81"/>
      <c r="C23" s="81"/>
      <c r="D23" s="81"/>
      <c r="I23" s="81"/>
      <c r="J23" s="81"/>
    </row>
    <row r="24" spans="1:10" ht="15" customHeight="1" x14ac:dyDescent="0.25">
      <c r="B24" s="81"/>
      <c r="C24" s="81"/>
      <c r="D24" s="81"/>
      <c r="I24" s="81"/>
      <c r="J24" s="81"/>
    </row>
    <row r="25" spans="1:10" ht="15" customHeight="1" x14ac:dyDescent="0.25">
      <c r="B25" s="81"/>
      <c r="C25" s="81"/>
      <c r="D25" s="81"/>
      <c r="I25" s="81"/>
      <c r="J25" s="81"/>
    </row>
    <row r="26" spans="1:10" ht="15" customHeight="1" x14ac:dyDescent="0.25">
      <c r="B26" s="81"/>
      <c r="C26" s="81"/>
      <c r="D26" s="81"/>
      <c r="I26" s="81"/>
      <c r="J26" s="81"/>
    </row>
    <row r="27" spans="1:10" ht="15" customHeight="1" x14ac:dyDescent="0.25">
      <c r="B27" s="81"/>
      <c r="C27" s="81"/>
      <c r="D27" s="81"/>
      <c r="I27" s="81"/>
      <c r="J27" s="81"/>
    </row>
    <row r="28" spans="1:10" ht="15" customHeight="1" x14ac:dyDescent="0.25">
      <c r="B28" s="81"/>
      <c r="C28" s="81"/>
      <c r="D28" s="81"/>
      <c r="I28" s="81"/>
      <c r="J28" s="81"/>
    </row>
    <row r="29" spans="1:10" x14ac:dyDescent="0.25">
      <c r="I29" s="81"/>
      <c r="J29" s="81"/>
    </row>
    <row r="30" spans="1:10" x14ac:dyDescent="0.25">
      <c r="I30" s="81"/>
      <c r="J30" s="81"/>
    </row>
    <row r="31" spans="1:10" x14ac:dyDescent="0.25">
      <c r="I31" s="81"/>
      <c r="J31" s="81"/>
    </row>
    <row r="32" spans="1:10" x14ac:dyDescent="0.25">
      <c r="I32" s="81"/>
      <c r="J32" s="81"/>
    </row>
    <row r="33" spans="9:10" x14ac:dyDescent="0.25">
      <c r="I33" s="81"/>
      <c r="J33" s="81"/>
    </row>
    <row r="34" spans="9:10" x14ac:dyDescent="0.25">
      <c r="I34" s="81"/>
      <c r="J34" s="81"/>
    </row>
  </sheetData>
  <mergeCells count="38">
    <mergeCell ref="I33:J33"/>
    <mergeCell ref="I34:J34"/>
    <mergeCell ref="I28:J28"/>
    <mergeCell ref="I29:J29"/>
    <mergeCell ref="I30:J30"/>
    <mergeCell ref="I31:J31"/>
    <mergeCell ref="I32:J32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2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93" t="s">
        <v>31</v>
      </c>
      <c r="B1" s="93"/>
      <c r="C1" s="93"/>
      <c r="D1" s="93"/>
      <c r="E1" s="93"/>
      <c r="F1" s="93"/>
      <c r="G1" s="93"/>
      <c r="H1" s="93"/>
      <c r="I1" s="93"/>
      <c r="J1" s="93"/>
    </row>
    <row r="3" spans="1:19" ht="60.75" customHeight="1" x14ac:dyDescent="0.25">
      <c r="A3" s="94" t="str">
        <f>Sheet1!A1</f>
        <v xml:space="preserve">  CONSTRUCTION OF LAVATORY BLOCK </v>
      </c>
      <c r="B3" s="94"/>
      <c r="C3" s="94"/>
      <c r="D3" s="94"/>
      <c r="E3" s="94"/>
      <c r="F3" s="94"/>
      <c r="G3" s="94"/>
      <c r="H3" s="94"/>
      <c r="I3" s="94"/>
      <c r="J3" s="94"/>
      <c r="K3" s="16"/>
      <c r="L3" s="16"/>
      <c r="M3" s="16"/>
      <c r="N3" s="16"/>
      <c r="O3" s="16"/>
      <c r="P3" s="16"/>
      <c r="Q3" s="16"/>
      <c r="R3" s="16"/>
      <c r="S3" s="16"/>
    </row>
    <row r="5" spans="1:19" ht="24" customHeight="1" x14ac:dyDescent="0.25">
      <c r="A5" s="45"/>
      <c r="B5" s="45"/>
      <c r="C5" s="45"/>
      <c r="D5" s="45"/>
      <c r="E5" s="45"/>
    </row>
    <row r="6" spans="1:19" ht="15.75" x14ac:dyDescent="0.25">
      <c r="A6" s="46" t="s">
        <v>32</v>
      </c>
      <c r="B6" s="47" t="s">
        <v>33</v>
      </c>
      <c r="C6" s="47"/>
      <c r="D6" s="26" t="s">
        <v>34</v>
      </c>
      <c r="E6" s="20">
        <f>Sheet1!S46</f>
        <v>213656.44185</v>
      </c>
    </row>
    <row r="7" spans="1:19" ht="28.5" customHeight="1" x14ac:dyDescent="0.25">
      <c r="A7" s="48"/>
      <c r="B7" s="46"/>
      <c r="C7" s="46"/>
      <c r="D7" s="49"/>
      <c r="E7" s="21"/>
    </row>
    <row r="8" spans="1:19" ht="32.25" customHeight="1" x14ac:dyDescent="0.25">
      <c r="A8" s="17" t="s">
        <v>63</v>
      </c>
      <c r="B8" s="46" t="s">
        <v>64</v>
      </c>
      <c r="C8" s="46"/>
      <c r="D8" s="49" t="s">
        <v>65</v>
      </c>
      <c r="E8" s="21">
        <v>91276</v>
      </c>
    </row>
    <row r="9" spans="1:19" ht="33.75" customHeight="1" x14ac:dyDescent="0.25">
      <c r="A9" s="48"/>
      <c r="B9" s="46"/>
      <c r="C9" s="46"/>
      <c r="D9" s="49"/>
      <c r="E9" s="21"/>
    </row>
    <row r="10" spans="1:19" ht="33" customHeight="1" x14ac:dyDescent="0.25">
      <c r="A10" s="46" t="s">
        <v>36</v>
      </c>
      <c r="B10" s="46" t="s">
        <v>35</v>
      </c>
      <c r="C10" s="46"/>
      <c r="D10" s="26" t="s">
        <v>34</v>
      </c>
      <c r="E10" s="50">
        <v>95475</v>
      </c>
    </row>
    <row r="11" spans="1:19" ht="30" customHeight="1" x14ac:dyDescent="0.25">
      <c r="A11" s="46"/>
      <c r="B11" s="46"/>
      <c r="C11" s="46" t="s">
        <v>66</v>
      </c>
      <c r="D11" s="26" t="s">
        <v>34</v>
      </c>
      <c r="E11" s="50">
        <v>1226594</v>
      </c>
    </row>
    <row r="12" spans="1:19" ht="29.25" customHeight="1" x14ac:dyDescent="0.25">
      <c r="A12" s="46" t="s">
        <v>67</v>
      </c>
      <c r="B12" s="46" t="s">
        <v>70</v>
      </c>
      <c r="C12" s="46"/>
      <c r="D12" s="26" t="s">
        <v>34</v>
      </c>
      <c r="E12" s="50">
        <v>24539</v>
      </c>
    </row>
    <row r="13" spans="1:19" ht="17.25" customHeight="1" x14ac:dyDescent="0.25">
      <c r="A13" s="46"/>
      <c r="B13" s="46"/>
      <c r="C13" s="46"/>
      <c r="D13" s="26"/>
      <c r="E13" s="50"/>
    </row>
    <row r="14" spans="1:19" ht="31.5" customHeight="1" x14ac:dyDescent="0.25">
      <c r="A14" s="45"/>
      <c r="B14" s="25" t="s">
        <v>37</v>
      </c>
      <c r="C14" s="18"/>
      <c r="D14" s="7" t="s">
        <v>34</v>
      </c>
      <c r="E14" s="20">
        <f>E12+E11</f>
        <v>1251133</v>
      </c>
    </row>
    <row r="15" spans="1:19" ht="15.75" x14ac:dyDescent="0.25">
      <c r="A15" s="45"/>
      <c r="B15" s="25" t="s">
        <v>38</v>
      </c>
      <c r="C15" s="26" t="s">
        <v>39</v>
      </c>
      <c r="D15" s="45"/>
      <c r="E15" s="24" t="s">
        <v>68</v>
      </c>
    </row>
    <row r="16" spans="1:19" ht="15.75" x14ac:dyDescent="0.25">
      <c r="A16" s="45"/>
      <c r="B16" s="25"/>
      <c r="C16" s="26"/>
      <c r="D16" s="45"/>
      <c r="E16" s="24"/>
    </row>
    <row r="17" spans="1:5" ht="15.75" x14ac:dyDescent="0.25">
      <c r="A17" s="45"/>
      <c r="B17" s="25"/>
      <c r="C17" s="26"/>
      <c r="D17" s="45"/>
      <c r="E17" s="24"/>
    </row>
    <row r="18" spans="1:5" x14ac:dyDescent="0.25">
      <c r="A18" s="45"/>
      <c r="B18" s="45"/>
      <c r="C18" s="45"/>
      <c r="D18" s="45"/>
      <c r="E18" s="45"/>
    </row>
    <row r="19" spans="1:5" x14ac:dyDescent="0.25">
      <c r="A19" s="45"/>
      <c r="B19" s="45"/>
      <c r="C19" s="45"/>
      <c r="D19" s="45"/>
      <c r="E19" s="45"/>
    </row>
    <row r="20" spans="1:5" x14ac:dyDescent="0.25">
      <c r="A20" s="45"/>
      <c r="B20" s="45"/>
      <c r="C20" s="45"/>
      <c r="D20" s="45"/>
      <c r="E20" s="45"/>
    </row>
    <row r="21" spans="1:5" x14ac:dyDescent="0.25">
      <c r="A21" s="45"/>
      <c r="B21" s="51" t="s">
        <v>69</v>
      </c>
      <c r="C21" s="45"/>
      <c r="D21" s="45"/>
      <c r="E21" s="45"/>
    </row>
    <row r="22" spans="1:5" x14ac:dyDescent="0.25">
      <c r="A22" s="45"/>
      <c r="B22" s="45"/>
      <c r="C22" s="45"/>
      <c r="D22" s="45"/>
      <c r="E22" s="45"/>
    </row>
    <row r="23" spans="1:5" x14ac:dyDescent="0.25">
      <c r="A23" s="45"/>
      <c r="B23" s="45"/>
      <c r="C23" s="45"/>
      <c r="D23" s="45"/>
      <c r="E23" s="45"/>
    </row>
    <row r="24" spans="1:5" x14ac:dyDescent="0.25">
      <c r="A24" s="45"/>
      <c r="B24" s="45"/>
      <c r="C24" s="45"/>
      <c r="D24" s="45"/>
      <c r="E24" s="45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2016-02-28T20:32:57Z</cp:lastPrinted>
  <dcterms:created xsi:type="dcterms:W3CDTF">2014-03-04T07:22:02Z</dcterms:created>
  <dcterms:modified xsi:type="dcterms:W3CDTF">2016-02-29T23:31:59Z</dcterms:modified>
</cp:coreProperties>
</file>