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<sst xmlns="http://schemas.openxmlformats.org/spreadsheetml/2006/main" count="396" uniqueCount="118">
  <si>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</si>
  <si>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</si>
  <si>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</si>
  <si>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</si>
  <si>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</si>
  <si>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</si>
  <si>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</si>
  <si>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</si>
  <si>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</si>
  <si>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</si>
  <si>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</si>
  <si>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</si>
  <si>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</si>
  <si>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</si>
  <si>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</si>
  <si>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</si>
  <si>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</si>
  <si>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</si>
  <si>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</si>
  <si>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</si>
  <si>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</si>
  <si>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</si>
  <si>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</si>
  <si>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</si>
  <si>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</si>
  <si>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</si>
  <si>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</si>
  <si>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</si>
  <si>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</si>
  <si>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</si>
  <si>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</si>
  <si>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</si>
  <si>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</si>
  <si>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</si>
  <si>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</si>
  <si>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</si>
  <si>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</si>
  <si>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</si>
  <si>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</si>
  <si>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</si>
  <si>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</si>
  <si>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</si>
  <si>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</si>
  <si>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</si>
  <si>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</si>
  <si>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</si>
  <si>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</si>
  <si>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</si>
  <si>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</si>
  <si>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</si>
  <si>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</si>
  <si>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</si>
  <si>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</si>
  <si>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</si>
  <si>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</si>
  <si>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</si>
  <si>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</si>
  <si>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</si>
  <si>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</si>
  <si>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</si>
  <si>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</si>
  <si>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</si>
  <si>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</si>
  <si>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</si>
  <si>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</si>
  <si>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</si>
  <si>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</si>
  <si>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</si>
  <si>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</si>
  <si>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</si>
  <si>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</si>
  <si>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</si>
  <si>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</si>
  <si>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</si>
  <si>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</si>
  <si>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</si>
  <si>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</si>
  <si>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</si>
  <si>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</si>
  <si>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</si>
  <si>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</si>
  <si>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</si>
  <si>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</si>
  <si>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</si>
  <si>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</si>
  <si>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</si>
  <si>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</si>
  <si>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</si>
  <si>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</si>
  <si>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</si>
  <si>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</si>
  <si>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</si>
  <si>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</si>
  <si>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</si>
  <si>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</si>
  <si>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</si>
  <si>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</si>
  <si>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</si>
  <si>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</si>
  <si>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</si>
  <si>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</si>
  <si>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</si>
  <si>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</si>
  <si>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</si>
  <si>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</si>
  <si>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</si>
  <si>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</si>
  <si>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</si>
  <si>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</si>
  <si>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</si>
  <si>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</si>
  <si>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</si>
  <si>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</si>
  <si>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</si>
  <si>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</si>
  <si>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</si>
  <si>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</si>
  <si>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1"/>
        <rFont val="Arial"/>
        <family val="2"/>
      </rPr>
      <t>@ GBPS BHOTIO WAHID DINO SANGRASI.</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</si>
</sst>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center"/>
    </xf>
    <xf numFmtId="1" fontId="10" fillId="0" borderId="0" xfId="1" applyNumberFormat="1" applyFont="1" applyBorder="1" applyAlignment="1">
      <alignment horizontal="right"/>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1" fontId="11" fillId="0" borderId="0" xfId="1" applyNumberFormat="1" applyFont="1" applyBorder="1" applyAlignment="1">
      <alignment horizontal="left" vertic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topLeftCell="A82" zoomScaleSheetLayoutView="100" workbookViewId="0">
      <selection activeCell="B5" sqref="B5:AJ5"/>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63"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5" t="s">
        <v>7</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108"/>
      <c r="AL5" s="108"/>
      <c r="AM5" s="108"/>
    </row>
    <row r="6" spans="1:41" s="4" customFormat="1" ht="19.5" customHeight="1">
      <c r="N6" s="56"/>
      <c r="O6" s="98">
        <v>713</v>
      </c>
      <c r="P6" s="98"/>
      <c r="Q6" s="98"/>
      <c r="R6" s="98"/>
      <c r="S6" s="99" t="s">
        <v>8</v>
      </c>
      <c r="T6" s="99"/>
      <c r="U6" s="6"/>
      <c r="V6" s="7"/>
      <c r="W6" s="99" t="s">
        <v>9</v>
      </c>
      <c r="X6" s="99"/>
      <c r="Y6" s="99"/>
      <c r="Z6" s="98">
        <v>3176.25</v>
      </c>
      <c r="AA6" s="98"/>
      <c r="AB6" s="98"/>
      <c r="AC6" s="98"/>
      <c r="AD6" s="6"/>
      <c r="AE6" s="6" t="s">
        <v>10</v>
      </c>
      <c r="AF6" s="6"/>
      <c r="AG6" s="6"/>
      <c r="AH6" s="6"/>
      <c r="AI6" s="100" t="s">
        <v>11</v>
      </c>
      <c r="AJ6" s="100"/>
      <c r="AK6" s="102">
        <f>ROUND(O6*Z6/1000,0)</f>
        <v>2265</v>
      </c>
      <c r="AL6" s="102"/>
      <c r="AM6" s="102"/>
      <c r="AN6" s="4" t="s">
        <v>12</v>
      </c>
    </row>
    <row r="7" spans="1:41" s="16" customFormat="1" ht="19.5" customHeight="1">
      <c r="B7" s="97" t="s">
        <v>88</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98">
        <v>430</v>
      </c>
      <c r="P9" s="98"/>
      <c r="Q9" s="98"/>
      <c r="R9" s="98"/>
      <c r="S9" s="99" t="s">
        <v>8</v>
      </c>
      <c r="T9" s="99"/>
      <c r="U9" s="6"/>
      <c r="V9" s="7"/>
      <c r="W9" s="99" t="s">
        <v>9</v>
      </c>
      <c r="X9" s="99"/>
      <c r="Y9" s="99"/>
      <c r="Z9" s="98">
        <v>8694.9500000000007</v>
      </c>
      <c r="AA9" s="98"/>
      <c r="AB9" s="98"/>
      <c r="AC9" s="98"/>
      <c r="AD9" s="6"/>
      <c r="AE9" s="6" t="s">
        <v>15</v>
      </c>
      <c r="AF9" s="6"/>
      <c r="AG9" s="6"/>
      <c r="AH9" s="6"/>
      <c r="AI9" s="100" t="s">
        <v>11</v>
      </c>
      <c r="AJ9" s="100"/>
      <c r="AK9" s="102">
        <f>ROUND(O9*Z9/100,0)</f>
        <v>37388</v>
      </c>
      <c r="AL9" s="102"/>
      <c r="AM9" s="102"/>
      <c r="AN9" s="11" t="s">
        <v>12</v>
      </c>
    </row>
    <row r="10" spans="1:41" s="16" customFormat="1" ht="19.5" customHeight="1">
      <c r="B10" s="92" t="s">
        <v>115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98">
        <v>772</v>
      </c>
      <c r="P12" s="98"/>
      <c r="Q12" s="98"/>
      <c r="R12" s="98"/>
      <c r="S12" s="99" t="s">
        <v>8</v>
      </c>
      <c r="T12" s="99"/>
      <c r="U12" s="6"/>
      <c r="V12" s="7"/>
      <c r="W12" s="99" t="s">
        <v>9</v>
      </c>
      <c r="X12" s="99"/>
      <c r="Y12" s="99"/>
      <c r="Z12" s="98">
        <v>11948.36</v>
      </c>
      <c r="AA12" s="98"/>
      <c r="AB12" s="98"/>
      <c r="AC12" s="98"/>
      <c r="AD12" s="6"/>
      <c r="AE12" s="6" t="s">
        <v>15</v>
      </c>
      <c r="AF12" s="6"/>
      <c r="AG12" s="6"/>
      <c r="AH12" s="6"/>
      <c r="AI12" s="100" t="s">
        <v>11</v>
      </c>
      <c r="AJ12" s="100"/>
      <c r="AK12" s="102">
        <f>ROUND(O12*Z12/100,0)</f>
        <v>92241</v>
      </c>
      <c r="AL12" s="102"/>
      <c r="AM12" s="102"/>
      <c r="AN12" s="11" t="s">
        <v>12</v>
      </c>
    </row>
    <row r="13" spans="1:41" s="16" customFormat="1" ht="19.5" customHeight="1">
      <c r="B13" s="92" t="s">
        <v>116</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57"/>
      <c r="AL13" s="57"/>
      <c r="AM13" s="57"/>
    </row>
    <row r="14" spans="1:41" s="3" customFormat="1" ht="91.5" customHeight="1">
      <c r="A14" s="2">
        <v>4</v>
      </c>
      <c r="B14" s="95" t="s">
        <v>17</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108"/>
      <c r="AL14" s="108"/>
      <c r="AM14" s="108"/>
    </row>
    <row r="15" spans="1:41" s="4" customFormat="1" ht="19.5" customHeight="1">
      <c r="N15" s="56"/>
      <c r="O15" s="98">
        <v>126</v>
      </c>
      <c r="P15" s="98"/>
      <c r="Q15" s="98"/>
      <c r="R15" s="98"/>
      <c r="S15" s="99" t="s">
        <v>8</v>
      </c>
      <c r="T15" s="99"/>
      <c r="U15" s="6"/>
      <c r="V15" s="7"/>
      <c r="W15" s="99" t="s">
        <v>9</v>
      </c>
      <c r="X15" s="99"/>
      <c r="Y15" s="99"/>
      <c r="Z15" s="98">
        <v>337</v>
      </c>
      <c r="AA15" s="98"/>
      <c r="AB15" s="98"/>
      <c r="AC15" s="98"/>
      <c r="AD15" s="6"/>
      <c r="AE15" s="6" t="s">
        <v>20</v>
      </c>
      <c r="AF15" s="6"/>
      <c r="AG15" s="6"/>
      <c r="AH15" s="6"/>
      <c r="AI15" s="100" t="s">
        <v>11</v>
      </c>
      <c r="AJ15" s="100"/>
      <c r="AK15" s="102">
        <f>ROUND(O15*Z15,0)</f>
        <v>42462</v>
      </c>
      <c r="AL15" s="102"/>
      <c r="AM15" s="102"/>
      <c r="AN15" s="11" t="s">
        <v>12</v>
      </c>
      <c r="AO15" s="27">
        <f>AK15</f>
        <v>42462</v>
      </c>
    </row>
    <row r="16" spans="1:41" s="16" customFormat="1" ht="19.5" customHeight="1">
      <c r="B16" s="92" t="s">
        <v>89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57"/>
      <c r="AL16" s="57"/>
      <c r="AM16" s="57"/>
    </row>
    <row r="17" spans="1:40" s="3" customFormat="1" ht="34.5" customHeight="1">
      <c r="A17" s="2">
        <v>5</v>
      </c>
      <c r="B17" s="95" t="s">
        <v>21</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98">
        <v>4.5</v>
      </c>
      <c r="P19" s="98"/>
      <c r="Q19" s="98"/>
      <c r="R19" s="98"/>
      <c r="S19" s="28" t="s">
        <v>23</v>
      </c>
      <c r="T19" s="29"/>
      <c r="U19" s="29"/>
      <c r="V19" s="99" t="s">
        <v>9</v>
      </c>
      <c r="W19" s="99"/>
      <c r="X19" s="99"/>
      <c r="Y19" s="98">
        <v>5001.7</v>
      </c>
      <c r="Z19" s="98"/>
      <c r="AA19" s="98"/>
      <c r="AB19" s="98"/>
      <c r="AC19" s="6"/>
      <c r="AD19" s="6" t="s">
        <v>24</v>
      </c>
      <c r="AE19" s="6"/>
      <c r="AF19" s="6"/>
      <c r="AG19" s="6"/>
      <c r="AH19" s="6"/>
      <c r="AI19" s="100" t="s">
        <v>11</v>
      </c>
      <c r="AJ19" s="100"/>
      <c r="AK19" s="102">
        <f>ROUND(O19*Y19,0)</f>
        <v>22508</v>
      </c>
      <c r="AL19" s="102"/>
      <c r="AM19" s="102"/>
      <c r="AN19" s="11" t="s">
        <v>12</v>
      </c>
    </row>
    <row r="20" spans="1:40" s="16" customFormat="1" ht="19.5" customHeight="1">
      <c r="B20" s="92" t="s">
        <v>90</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98">
        <v>0.56000000000000005</v>
      </c>
      <c r="P22" s="98"/>
      <c r="Q22" s="98"/>
      <c r="R22" s="98"/>
      <c r="S22" s="6" t="s">
        <v>23</v>
      </c>
      <c r="T22" s="31"/>
      <c r="U22" s="31"/>
      <c r="V22" s="99" t="s">
        <v>9</v>
      </c>
      <c r="W22" s="99"/>
      <c r="X22" s="99"/>
      <c r="Y22" s="98">
        <v>4820.2</v>
      </c>
      <c r="Z22" s="98"/>
      <c r="AA22" s="98"/>
      <c r="AB22" s="98"/>
      <c r="AC22" s="6"/>
      <c r="AD22" s="6" t="s">
        <v>24</v>
      </c>
      <c r="AE22" s="6"/>
      <c r="AF22" s="6"/>
      <c r="AG22" s="6"/>
      <c r="AH22" s="6"/>
      <c r="AI22" s="100" t="s">
        <v>11</v>
      </c>
      <c r="AJ22" s="100"/>
      <c r="AK22" s="102">
        <f>ROUND(O22*Y22,0)</f>
        <v>2699</v>
      </c>
      <c r="AL22" s="102"/>
      <c r="AM22" s="102"/>
      <c r="AN22" s="11" t="s">
        <v>12</v>
      </c>
    </row>
    <row r="23" spans="1:40" s="16" customFormat="1" ht="19.5" customHeight="1">
      <c r="B23" s="92" t="s">
        <v>91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57"/>
      <c r="AL23" s="57"/>
      <c r="AM23" s="57"/>
    </row>
    <row r="24" spans="1:40" s="32" customFormat="1" ht="30" customHeight="1">
      <c r="A24" s="2">
        <v>6</v>
      </c>
      <c r="B24" s="95" t="s">
        <v>26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108"/>
      <c r="AL24" s="108"/>
      <c r="AM24" s="108"/>
    </row>
    <row r="25" spans="1:40" s="4" customFormat="1" ht="19.5" customHeight="1">
      <c r="N25" s="56"/>
      <c r="O25" s="98">
        <v>475</v>
      </c>
      <c r="P25" s="98"/>
      <c r="Q25" s="98"/>
      <c r="R25" s="98"/>
      <c r="S25" s="99" t="s">
        <v>8</v>
      </c>
      <c r="T25" s="99"/>
      <c r="U25" s="6"/>
      <c r="V25" s="7"/>
      <c r="W25" s="99" t="s">
        <v>9</v>
      </c>
      <c r="X25" s="99"/>
      <c r="Y25" s="99"/>
      <c r="Z25" s="98">
        <v>1512.5</v>
      </c>
      <c r="AA25" s="98"/>
      <c r="AB25" s="98"/>
      <c r="AC25" s="98"/>
      <c r="AD25" s="6"/>
      <c r="AE25" s="6" t="s">
        <v>10</v>
      </c>
      <c r="AF25" s="6"/>
      <c r="AG25" s="6"/>
      <c r="AH25" s="6"/>
      <c r="AI25" s="100" t="s">
        <v>11</v>
      </c>
      <c r="AJ25" s="100"/>
      <c r="AK25" s="102">
        <f>ROUND(O25*Z25/1000,0)</f>
        <v>718</v>
      </c>
      <c r="AL25" s="102"/>
      <c r="AM25" s="102"/>
      <c r="AN25" s="11" t="s">
        <v>12</v>
      </c>
    </row>
    <row r="26" spans="1:40" s="16" customFormat="1" ht="25.5" customHeight="1">
      <c r="B26" s="92" t="s">
        <v>92</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57"/>
      <c r="AL26" s="57"/>
      <c r="AM26" s="57"/>
    </row>
    <row r="27" spans="1:40" s="32" customFormat="1" ht="32.25" customHeight="1">
      <c r="A27" s="2">
        <v>7</v>
      </c>
      <c r="B27" s="95" t="s">
        <v>27</v>
      </c>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108"/>
      <c r="AL27" s="108"/>
      <c r="AM27" s="108"/>
    </row>
    <row r="28" spans="1:40" s="4" customFormat="1" ht="19.5" customHeight="1">
      <c r="N28" s="56"/>
      <c r="O28" s="98">
        <v>414</v>
      </c>
      <c r="P28" s="98"/>
      <c r="Q28" s="98"/>
      <c r="R28" s="98"/>
      <c r="S28" s="99" t="s">
        <v>8</v>
      </c>
      <c r="T28" s="99"/>
      <c r="U28" s="6"/>
      <c r="V28" s="7"/>
      <c r="W28" s="99" t="s">
        <v>9</v>
      </c>
      <c r="X28" s="99"/>
      <c r="Y28" s="99"/>
      <c r="Z28" s="98">
        <v>3630</v>
      </c>
      <c r="AA28" s="98"/>
      <c r="AB28" s="98"/>
      <c r="AC28" s="98"/>
      <c r="AD28" s="6"/>
      <c r="AE28" s="6" t="s">
        <v>10</v>
      </c>
      <c r="AF28" s="6"/>
      <c r="AG28" s="6"/>
      <c r="AH28" s="6"/>
      <c r="AI28" s="100" t="s">
        <v>11</v>
      </c>
      <c r="AJ28" s="100"/>
      <c r="AK28" s="102">
        <f>ROUND(O28*Z28/1000,0)</f>
        <v>1503</v>
      </c>
      <c r="AL28" s="102"/>
      <c r="AM28" s="102"/>
      <c r="AN28" s="11" t="s">
        <v>12</v>
      </c>
    </row>
    <row r="29" spans="1:40" s="16" customFormat="1" ht="19.5" customHeight="1">
      <c r="B29" s="92" t="s">
        <v>93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98">
        <v>1109</v>
      </c>
      <c r="P31" s="98"/>
      <c r="Q31" s="98"/>
      <c r="R31" s="98"/>
      <c r="S31" s="99" t="s">
        <v>8</v>
      </c>
      <c r="T31" s="99"/>
      <c r="U31" s="6"/>
      <c r="V31" s="7"/>
      <c r="W31" s="99" t="s">
        <v>9</v>
      </c>
      <c r="X31" s="99"/>
      <c r="Y31" s="99"/>
      <c r="Z31" s="115">
        <v>9954.31</v>
      </c>
      <c r="AA31" s="115"/>
      <c r="AB31" s="115"/>
      <c r="AC31" s="115"/>
      <c r="AD31" s="6"/>
      <c r="AE31" s="6" t="s">
        <v>15</v>
      </c>
      <c r="AF31" s="6"/>
      <c r="AG31" s="6"/>
      <c r="AH31" s="6"/>
      <c r="AI31" s="100" t="s">
        <v>11</v>
      </c>
      <c r="AJ31" s="100"/>
      <c r="AK31" s="102">
        <f>ROUND(O31*Z31/100,0)</f>
        <v>110393</v>
      </c>
      <c r="AL31" s="102"/>
      <c r="AM31" s="102"/>
      <c r="AN31" s="11" t="s">
        <v>12</v>
      </c>
    </row>
    <row r="32" spans="1:40" s="16" customFormat="1" ht="19.5" customHeight="1">
      <c r="B32" s="92" t="s">
        <v>94</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98">
        <v>8.57</v>
      </c>
      <c r="P34" s="98"/>
      <c r="Q34" s="98"/>
      <c r="R34" s="98"/>
      <c r="S34" s="6" t="s">
        <v>23</v>
      </c>
      <c r="T34" s="31"/>
      <c r="U34" s="31"/>
      <c r="V34" s="99" t="s">
        <v>9</v>
      </c>
      <c r="W34" s="99"/>
      <c r="X34" s="99"/>
      <c r="Y34" s="101">
        <v>3850</v>
      </c>
      <c r="Z34" s="101"/>
      <c r="AA34" s="101"/>
      <c r="AB34" s="101"/>
      <c r="AC34" s="6"/>
      <c r="AD34" s="6" t="s">
        <v>24</v>
      </c>
      <c r="AE34" s="6"/>
      <c r="AF34" s="6"/>
      <c r="AG34" s="6"/>
      <c r="AH34" s="100" t="s">
        <v>11</v>
      </c>
      <c r="AI34" s="100"/>
      <c r="AK34" s="102">
        <f>ROUND(O34*Y34,0)</f>
        <v>32995</v>
      </c>
      <c r="AL34" s="102"/>
      <c r="AM34" s="102"/>
      <c r="AN34" s="11" t="s">
        <v>12</v>
      </c>
      <c r="AO34" s="27">
        <f>AK6+AK9+AK12+AK15+AK19+AK22+AK25+AK28+AK31+AK34</f>
        <v>345172</v>
      </c>
    </row>
    <row r="35" spans="1:42" s="16" customFormat="1" ht="19.5" customHeight="1">
      <c r="B35" s="92" t="s">
        <v>95</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98">
        <v>6.49</v>
      </c>
      <c r="P37" s="98"/>
      <c r="Q37" s="98"/>
      <c r="R37" s="98"/>
      <c r="S37" s="6" t="s">
        <v>23</v>
      </c>
      <c r="T37" s="31"/>
      <c r="U37" s="31"/>
      <c r="V37" s="99" t="s">
        <v>9</v>
      </c>
      <c r="W37" s="99"/>
      <c r="X37" s="99"/>
      <c r="Y37" s="101">
        <v>3575</v>
      </c>
      <c r="Z37" s="101"/>
      <c r="AA37" s="101"/>
      <c r="AB37" s="101"/>
      <c r="AC37" s="6"/>
      <c r="AD37" s="6" t="s">
        <v>24</v>
      </c>
      <c r="AE37" s="6"/>
      <c r="AF37" s="6"/>
      <c r="AG37" s="6"/>
      <c r="AH37" s="100" t="s">
        <v>11</v>
      </c>
      <c r="AI37" s="100"/>
      <c r="AK37" s="102">
        <f>ROUND(O37*Y37,0)</f>
        <v>23202</v>
      </c>
      <c r="AL37" s="102"/>
      <c r="AM37" s="102"/>
      <c r="AN37" s="11" t="s">
        <v>12</v>
      </c>
      <c r="AO37" s="27">
        <f>AK15+AK19+AK22+AK34+AK37</f>
        <v>123866</v>
      </c>
      <c r="AP37" s="27">
        <f>AK19+AK22+AK34+AK37</f>
        <v>81404</v>
      </c>
    </row>
    <row r="38" spans="1:42" s="16" customFormat="1" ht="19.5" customHeight="1">
      <c r="B38" s="92" t="s">
        <v>96</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57"/>
      <c r="AL38" s="57"/>
      <c r="AM38" s="57"/>
    </row>
    <row r="39" spans="1:42" s="15" customFormat="1" ht="28.5" customHeight="1">
      <c r="A39" s="12">
        <v>11</v>
      </c>
      <c r="B39" s="95" t="s">
        <v>30</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109"/>
      <c r="AL39" s="109"/>
      <c r="AM39" s="109"/>
    </row>
    <row r="40" spans="1:42" s="4" customFormat="1" ht="19.5" customHeight="1">
      <c r="H40" s="30"/>
      <c r="K40" s="27"/>
      <c r="L40" s="27"/>
      <c r="M40" s="27"/>
      <c r="N40" s="68"/>
      <c r="O40" s="98">
        <v>15.06</v>
      </c>
      <c r="P40" s="98"/>
      <c r="Q40" s="98"/>
      <c r="R40" s="98"/>
      <c r="S40" s="6" t="s">
        <v>23</v>
      </c>
      <c r="T40" s="31"/>
      <c r="U40" s="31"/>
      <c r="V40" s="99" t="s">
        <v>9</v>
      </c>
      <c r="W40" s="99"/>
      <c r="X40" s="99"/>
      <c r="Y40" s="98">
        <v>186.34</v>
      </c>
      <c r="Z40" s="98"/>
      <c r="AA40" s="98"/>
      <c r="AB40" s="98"/>
      <c r="AC40" s="6"/>
      <c r="AD40" s="6" t="s">
        <v>24</v>
      </c>
      <c r="AE40" s="6"/>
      <c r="AF40" s="6"/>
      <c r="AG40" s="6"/>
      <c r="AH40" s="100" t="s">
        <v>11</v>
      </c>
      <c r="AI40" s="100"/>
      <c r="AK40" s="102">
        <f>ROUND(O40*Y40,0)</f>
        <v>2806</v>
      </c>
      <c r="AL40" s="102"/>
      <c r="AM40" s="102"/>
      <c r="AN40" s="11" t="s">
        <v>12</v>
      </c>
    </row>
    <row r="41" spans="1:42" s="16" customFormat="1" ht="24.75" customHeight="1">
      <c r="B41" s="92" t="s">
        <v>97</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57"/>
      <c r="AL41" s="57"/>
      <c r="AM41" s="57"/>
    </row>
    <row r="42" spans="1:42" s="3" customFormat="1" ht="67.5" customHeight="1">
      <c r="A42" s="2">
        <v>12</v>
      </c>
      <c r="B42" s="95" t="s">
        <v>31</v>
      </c>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108"/>
      <c r="AL42" s="108"/>
      <c r="AM42" s="108"/>
    </row>
    <row r="43" spans="1:42" s="4" customFormat="1" ht="27" customHeight="1">
      <c r="H43" s="30"/>
      <c r="K43" s="27"/>
      <c r="L43" s="27"/>
      <c r="M43" s="27"/>
      <c r="N43" s="68"/>
      <c r="O43" s="98">
        <v>338</v>
      </c>
      <c r="P43" s="98"/>
      <c r="Q43" s="98"/>
      <c r="R43" s="98"/>
      <c r="S43" s="6" t="s">
        <v>32</v>
      </c>
      <c r="T43" s="31"/>
      <c r="U43" s="31"/>
      <c r="V43" s="99" t="s">
        <v>9</v>
      </c>
      <c r="W43" s="99"/>
      <c r="X43" s="99"/>
      <c r="Y43" s="98">
        <v>11443.1</v>
      </c>
      <c r="Z43" s="98"/>
      <c r="AA43" s="98"/>
      <c r="AB43" s="98"/>
      <c r="AC43" s="6"/>
      <c r="AD43" s="6" t="s">
        <v>33</v>
      </c>
      <c r="AE43" s="6"/>
      <c r="AF43" s="6"/>
      <c r="AG43" s="6"/>
      <c r="AH43" s="100" t="s">
        <v>11</v>
      </c>
      <c r="AI43" s="100"/>
      <c r="AK43" s="102">
        <f>ROUND(O43*Y43/100,0)</f>
        <v>38678</v>
      </c>
      <c r="AL43" s="102"/>
      <c r="AM43" s="102"/>
      <c r="AN43" s="11" t="s">
        <v>12</v>
      </c>
    </row>
    <row r="44" spans="1:42" s="16" customFormat="1" ht="28.5" customHeight="1" thickBot="1">
      <c r="B44" s="97" t="s">
        <v>98</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5" t="s">
        <v>39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row>
    <row r="47" spans="1:42" s="4" customFormat="1" ht="19.5" customHeight="1">
      <c r="H47" s="30"/>
      <c r="K47" s="27"/>
      <c r="L47" s="27"/>
      <c r="M47" s="27"/>
      <c r="N47" s="68"/>
      <c r="O47" s="98">
        <v>76</v>
      </c>
      <c r="P47" s="98"/>
      <c r="Q47" s="98"/>
      <c r="R47" s="98"/>
      <c r="S47" s="6" t="s">
        <v>36</v>
      </c>
      <c r="T47" s="31"/>
      <c r="U47" s="31"/>
      <c r="V47" s="99" t="s">
        <v>9</v>
      </c>
      <c r="W47" s="99"/>
      <c r="X47" s="99"/>
      <c r="Y47" s="98">
        <v>726.72</v>
      </c>
      <c r="Z47" s="98"/>
      <c r="AA47" s="98"/>
      <c r="AB47" s="98"/>
      <c r="AC47" s="6"/>
      <c r="AD47" s="6" t="s">
        <v>38</v>
      </c>
      <c r="AE47" s="6"/>
      <c r="AF47" s="6"/>
      <c r="AG47" s="6"/>
      <c r="AH47" s="100" t="s">
        <v>11</v>
      </c>
      <c r="AI47" s="100"/>
      <c r="AK47" s="102">
        <f>ROUND(O47*Y47,0)</f>
        <v>55231</v>
      </c>
      <c r="AL47" s="102"/>
      <c r="AM47" s="102"/>
      <c r="AN47" s="11" t="s">
        <v>12</v>
      </c>
    </row>
    <row r="48" spans="1:42" s="16" customFormat="1" ht="19.5" customHeight="1">
      <c r="B48" s="92" t="s">
        <v>99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57"/>
      <c r="AL48" s="57"/>
      <c r="AM48" s="57"/>
    </row>
    <row r="49" spans="1:40" s="32" customFormat="1" ht="48.75" customHeight="1">
      <c r="A49" s="2">
        <v>14</v>
      </c>
      <c r="B49" s="95" t="s">
        <v>37</v>
      </c>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108"/>
      <c r="AL49" s="108"/>
      <c r="AM49" s="108"/>
    </row>
    <row r="50" spans="1:40" s="4" customFormat="1" ht="19.5" customHeight="1">
      <c r="H50" s="30"/>
      <c r="K50" s="27"/>
      <c r="L50" s="27"/>
      <c r="M50" s="27"/>
      <c r="N50" s="68"/>
      <c r="O50" s="98">
        <v>91</v>
      </c>
      <c r="P50" s="98"/>
      <c r="Q50" s="98"/>
      <c r="R50" s="98"/>
      <c r="S50" s="6" t="s">
        <v>36</v>
      </c>
      <c r="T50" s="31"/>
      <c r="U50" s="31"/>
      <c r="V50" s="99" t="s">
        <v>9</v>
      </c>
      <c r="W50" s="99"/>
      <c r="X50" s="99"/>
      <c r="Y50" s="98">
        <v>180.5</v>
      </c>
      <c r="Z50" s="98"/>
      <c r="AA50" s="98"/>
      <c r="AB50" s="98"/>
      <c r="AC50" s="6"/>
      <c r="AD50" s="6" t="s">
        <v>38</v>
      </c>
      <c r="AE50" s="6"/>
      <c r="AF50" s="6"/>
      <c r="AG50" s="6"/>
      <c r="AH50" s="100" t="s">
        <v>11</v>
      </c>
      <c r="AI50" s="100"/>
      <c r="AK50" s="102">
        <f>ROUND(O50*Y50,0)</f>
        <v>16426</v>
      </c>
      <c r="AL50" s="102"/>
      <c r="AM50" s="102"/>
      <c r="AN50" s="11" t="s">
        <v>12</v>
      </c>
    </row>
    <row r="51" spans="1:40" s="16" customFormat="1" ht="19.5" customHeight="1">
      <c r="B51" s="92" t="s">
        <v>100</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98">
        <v>2536</v>
      </c>
      <c r="P53" s="98"/>
      <c r="Q53" s="98"/>
      <c r="R53" s="98"/>
      <c r="S53" s="6" t="s">
        <v>32</v>
      </c>
      <c r="T53" s="31"/>
      <c r="U53" s="31"/>
      <c r="V53" s="99" t="s">
        <v>9</v>
      </c>
      <c r="W53" s="99"/>
      <c r="X53" s="99"/>
      <c r="Y53" s="98">
        <v>2206.6</v>
      </c>
      <c r="Z53" s="98"/>
      <c r="AA53" s="98"/>
      <c r="AB53" s="98"/>
      <c r="AC53" s="6"/>
      <c r="AD53" s="6" t="s">
        <v>33</v>
      </c>
      <c r="AE53" s="6"/>
      <c r="AF53" s="6"/>
      <c r="AG53" s="6"/>
      <c r="AH53" s="100" t="s">
        <v>11</v>
      </c>
      <c r="AI53" s="100"/>
      <c r="AK53" s="102">
        <f>ROUND(O53*Y53/100,0)</f>
        <v>55959</v>
      </c>
      <c r="AL53" s="102"/>
      <c r="AM53" s="102"/>
      <c r="AN53" s="11" t="s">
        <v>12</v>
      </c>
    </row>
    <row r="54" spans="1:40" s="16" customFormat="1" ht="19.5" customHeight="1">
      <c r="B54" s="92" t="s">
        <v>101</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98">
        <v>2536</v>
      </c>
      <c r="P56" s="98"/>
      <c r="Q56" s="98"/>
      <c r="R56" s="98"/>
      <c r="S56" s="6" t="s">
        <v>32</v>
      </c>
      <c r="T56" s="31"/>
      <c r="U56" s="31"/>
      <c r="V56" s="99" t="s">
        <v>9</v>
      </c>
      <c r="W56" s="99"/>
      <c r="X56" s="99"/>
      <c r="Y56" s="98">
        <v>2197.52</v>
      </c>
      <c r="Z56" s="98"/>
      <c r="AA56" s="98"/>
      <c r="AB56" s="98"/>
      <c r="AC56" s="6"/>
      <c r="AD56" s="6" t="s">
        <v>33</v>
      </c>
      <c r="AE56" s="6"/>
      <c r="AF56" s="6"/>
      <c r="AG56" s="6"/>
      <c r="AH56" s="100" t="s">
        <v>11</v>
      </c>
      <c r="AI56" s="100"/>
      <c r="AK56" s="102">
        <f>ROUND(O56*Y56/100,0)</f>
        <v>55729</v>
      </c>
      <c r="AL56" s="102"/>
      <c r="AM56" s="102"/>
      <c r="AN56" s="11" t="s">
        <v>12</v>
      </c>
    </row>
    <row r="57" spans="1:40" s="16" customFormat="1" ht="19.5" customHeight="1">
      <c r="B57" s="92" t="s">
        <v>102</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57"/>
      <c r="AL57" s="57"/>
      <c r="AM57" s="57"/>
    </row>
    <row r="58" spans="1:40" s="39" customFormat="1" ht="30" customHeight="1">
      <c r="A58" s="2">
        <v>17</v>
      </c>
      <c r="B58" s="95" t="s">
        <v>42</v>
      </c>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108"/>
      <c r="AL58" s="108"/>
      <c r="AM58" s="108"/>
    </row>
    <row r="59" spans="1:40" s="4" customFormat="1" ht="19.5" customHeight="1">
      <c r="H59" s="30"/>
      <c r="K59" s="27"/>
      <c r="L59" s="27"/>
      <c r="M59" s="27"/>
      <c r="N59" s="68"/>
      <c r="O59" s="98">
        <v>330</v>
      </c>
      <c r="P59" s="98"/>
      <c r="Q59" s="98"/>
      <c r="R59" s="98"/>
      <c r="S59" s="6" t="s">
        <v>32</v>
      </c>
      <c r="T59" s="31"/>
      <c r="U59" s="31"/>
      <c r="V59" s="99" t="s">
        <v>9</v>
      </c>
      <c r="W59" s="99"/>
      <c r="X59" s="99"/>
      <c r="Y59" s="101">
        <v>27678.86</v>
      </c>
      <c r="Z59" s="101"/>
      <c r="AA59" s="101"/>
      <c r="AB59" s="101"/>
      <c r="AC59" s="6"/>
      <c r="AD59" s="6" t="s">
        <v>33</v>
      </c>
      <c r="AE59" s="6"/>
      <c r="AF59" s="6"/>
      <c r="AG59" s="6"/>
      <c r="AH59" s="100" t="s">
        <v>11</v>
      </c>
      <c r="AI59" s="100"/>
      <c r="AK59" s="102">
        <f>ROUND(O59*Y59/100,0)</f>
        <v>91340</v>
      </c>
      <c r="AL59" s="102"/>
      <c r="AM59" s="102"/>
      <c r="AN59" s="11" t="s">
        <v>12</v>
      </c>
    </row>
    <row r="60" spans="1:40" s="16" customFormat="1" ht="19.5" customHeight="1">
      <c r="B60" s="97" t="s">
        <v>103</v>
      </c>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57"/>
      <c r="AL60" s="57"/>
      <c r="AM60" s="57"/>
    </row>
    <row r="61" spans="1:40" s="39" customFormat="1" ht="30" customHeight="1">
      <c r="A61" s="2">
        <v>18</v>
      </c>
      <c r="B61" s="95" t="s">
        <v>87</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108"/>
      <c r="AL61" s="108"/>
      <c r="AM61" s="108"/>
    </row>
    <row r="62" spans="1:40" s="4" customFormat="1" ht="19.5" customHeight="1">
      <c r="B62" s="23"/>
      <c r="C62" s="38"/>
      <c r="D62" s="38"/>
      <c r="E62" s="38"/>
      <c r="F62" s="38"/>
      <c r="G62" s="38"/>
      <c r="H62" s="38"/>
      <c r="I62" s="38"/>
      <c r="K62" s="27"/>
      <c r="L62" s="27"/>
      <c r="M62" s="27"/>
      <c r="N62" s="68"/>
      <c r="O62" s="98">
        <v>574</v>
      </c>
      <c r="P62" s="98"/>
      <c r="Q62" s="98"/>
      <c r="R62" s="98"/>
      <c r="S62" s="6" t="s">
        <v>32</v>
      </c>
      <c r="T62" s="31"/>
      <c r="U62" s="31"/>
      <c r="V62" s="99" t="s">
        <v>9</v>
      </c>
      <c r="W62" s="99"/>
      <c r="X62" s="99"/>
      <c r="Y62" s="98">
        <v>3056.35</v>
      </c>
      <c r="Z62" s="98"/>
      <c r="AA62" s="98"/>
      <c r="AB62" s="98"/>
      <c r="AC62" s="6"/>
      <c r="AD62" s="6" t="s">
        <v>33</v>
      </c>
      <c r="AE62" s="6"/>
      <c r="AF62" s="6"/>
      <c r="AG62" s="6"/>
      <c r="AH62" s="100" t="s">
        <v>11</v>
      </c>
      <c r="AI62" s="100"/>
      <c r="AK62" s="102">
        <f>ROUND(O62*Y62/100,0)</f>
        <v>17543</v>
      </c>
      <c r="AL62" s="102"/>
      <c r="AM62" s="102"/>
      <c r="AN62" s="11" t="s">
        <v>12</v>
      </c>
    </row>
    <row r="63" spans="1:40" s="16" customFormat="1" ht="19.5" customHeight="1">
      <c r="B63" s="97" t="s">
        <v>104</v>
      </c>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57"/>
      <c r="AL63" s="57"/>
      <c r="AM63" s="57"/>
    </row>
    <row r="64" spans="1:40" s="86" customFormat="1" ht="37.5" customHeight="1">
      <c r="A64" s="83">
        <v>19</v>
      </c>
      <c r="B64" s="95" t="s">
        <v>43</v>
      </c>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108"/>
      <c r="AL64" s="108"/>
      <c r="AM64" s="108"/>
    </row>
    <row r="65" spans="1:42" s="4" customFormat="1" ht="19.5" customHeight="1">
      <c r="B65" s="23"/>
      <c r="C65" s="38"/>
      <c r="D65" s="38"/>
      <c r="E65" s="38"/>
      <c r="F65" s="38"/>
      <c r="G65" s="38"/>
      <c r="H65" s="38"/>
      <c r="I65" s="38"/>
      <c r="K65" s="27"/>
      <c r="L65" s="27"/>
      <c r="M65" s="27"/>
      <c r="N65" s="84"/>
      <c r="O65" s="98">
        <v>12</v>
      </c>
      <c r="P65" s="98"/>
      <c r="Q65" s="98"/>
      <c r="R65" s="98"/>
      <c r="S65" s="6" t="s">
        <v>32</v>
      </c>
      <c r="T65" s="31"/>
      <c r="U65" s="31"/>
      <c r="V65" s="99" t="s">
        <v>9</v>
      </c>
      <c r="W65" s="99"/>
      <c r="X65" s="99"/>
      <c r="Y65" s="98">
        <v>3275.5</v>
      </c>
      <c r="Z65" s="98"/>
      <c r="AA65" s="98"/>
      <c r="AB65" s="98"/>
      <c r="AC65" s="6"/>
      <c r="AD65" s="6" t="s">
        <v>33</v>
      </c>
      <c r="AE65" s="6"/>
      <c r="AF65" s="6"/>
      <c r="AG65" s="6"/>
      <c r="AH65" s="100" t="s">
        <v>11</v>
      </c>
      <c r="AI65" s="100"/>
      <c r="AK65" s="102">
        <f>ROUND(O65*Y65/100,0)</f>
        <v>393</v>
      </c>
      <c r="AL65" s="102"/>
      <c r="AM65" s="102"/>
      <c r="AN65" s="11" t="s">
        <v>12</v>
      </c>
    </row>
    <row r="66" spans="1:42" s="16" customFormat="1" ht="19.5" customHeight="1">
      <c r="B66" s="92" t="s">
        <v>105</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96"/>
      <c r="AL67" s="96"/>
      <c r="AM67" s="96"/>
    </row>
    <row r="68" spans="1:42" s="4" customFormat="1" ht="19.5" customHeight="1">
      <c r="B68" s="23"/>
      <c r="C68" s="38"/>
      <c r="D68" s="38"/>
      <c r="E68" s="38"/>
      <c r="F68" s="38"/>
      <c r="G68" s="38"/>
      <c r="H68" s="38"/>
      <c r="I68" s="38"/>
      <c r="K68" s="27"/>
      <c r="L68" s="27"/>
      <c r="M68" s="27"/>
      <c r="N68" s="68"/>
      <c r="O68" s="98">
        <v>24</v>
      </c>
      <c r="P68" s="98"/>
      <c r="Q68" s="98"/>
      <c r="R68" s="98"/>
      <c r="S68" s="6" t="s">
        <v>32</v>
      </c>
      <c r="T68" s="31"/>
      <c r="U68" s="31"/>
      <c r="V68" s="99" t="s">
        <v>9</v>
      </c>
      <c r="W68" s="99"/>
      <c r="X68" s="99"/>
      <c r="Y68" s="101">
        <v>58.11</v>
      </c>
      <c r="Z68" s="101"/>
      <c r="AA68" s="101"/>
      <c r="AB68" s="101"/>
      <c r="AC68" s="6"/>
      <c r="AD68" s="6" t="s">
        <v>45</v>
      </c>
      <c r="AE68" s="6"/>
      <c r="AF68" s="6"/>
      <c r="AG68" s="6"/>
      <c r="AH68" s="100" t="s">
        <v>11</v>
      </c>
      <c r="AI68" s="100"/>
      <c r="AK68" s="102">
        <f>ROUND(O68*Y68,0)</f>
        <v>1395</v>
      </c>
      <c r="AL68" s="102"/>
      <c r="AM68" s="102"/>
      <c r="AN68" s="11" t="s">
        <v>12</v>
      </c>
    </row>
    <row r="69" spans="1:42" s="16" customFormat="1" ht="19.5" customHeight="1">
      <c r="B69" s="92" t="s">
        <v>106</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57"/>
      <c r="AL69" s="57"/>
      <c r="AM69" s="57"/>
    </row>
    <row r="70" spans="1:42" s="15" customFormat="1" ht="33.75" customHeight="1">
      <c r="A70" s="2">
        <v>21</v>
      </c>
      <c r="B70" s="95" t="s">
        <v>46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6"/>
      <c r="AL70" s="96"/>
      <c r="AM70" s="96"/>
    </row>
    <row r="71" spans="1:42" s="4" customFormat="1" ht="19.5" customHeight="1">
      <c r="B71" s="23"/>
      <c r="C71" s="38"/>
      <c r="D71" s="38"/>
      <c r="E71" s="38"/>
      <c r="F71" s="38"/>
      <c r="G71" s="38"/>
      <c r="H71" s="38"/>
      <c r="I71" s="38"/>
      <c r="K71" s="27"/>
      <c r="L71" s="27"/>
      <c r="M71" s="27"/>
      <c r="N71" s="68"/>
      <c r="O71" s="98">
        <v>11</v>
      </c>
      <c r="P71" s="98"/>
      <c r="Q71" s="98"/>
      <c r="R71" s="98"/>
      <c r="S71" s="6" t="s">
        <v>34</v>
      </c>
      <c r="T71" s="31"/>
      <c r="U71" s="31"/>
      <c r="V71" s="99" t="s">
        <v>9</v>
      </c>
      <c r="W71" s="99"/>
      <c r="X71" s="99"/>
      <c r="Y71" s="98">
        <v>70.34</v>
      </c>
      <c r="Z71" s="98"/>
      <c r="AA71" s="98"/>
      <c r="AB71" s="98"/>
      <c r="AC71" s="6"/>
      <c r="AD71" s="6" t="s">
        <v>35</v>
      </c>
      <c r="AE71" s="6"/>
      <c r="AF71" s="6"/>
      <c r="AG71" s="6"/>
      <c r="AH71" s="100" t="s">
        <v>11</v>
      </c>
      <c r="AI71" s="100"/>
      <c r="AK71" s="102">
        <f>ROUND(O71*Y71,0)</f>
        <v>774</v>
      </c>
      <c r="AL71" s="102"/>
      <c r="AM71" s="102"/>
      <c r="AN71" s="11" t="s">
        <v>12</v>
      </c>
    </row>
    <row r="72" spans="1:42" s="16" customFormat="1" ht="19.5" customHeight="1">
      <c r="B72" s="92" t="s">
        <v>107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96"/>
      <c r="AL73" s="96"/>
      <c r="AM73" s="96"/>
    </row>
    <row r="74" spans="1:42" s="4" customFormat="1" ht="19.5" customHeight="1">
      <c r="B74" s="23"/>
      <c r="C74" s="38"/>
      <c r="D74" s="38"/>
      <c r="E74" s="38"/>
      <c r="F74" s="38"/>
      <c r="G74" s="38"/>
      <c r="H74" s="38"/>
      <c r="I74" s="38"/>
      <c r="K74" s="27"/>
      <c r="L74" s="27"/>
      <c r="M74" s="27"/>
      <c r="N74" s="68"/>
      <c r="O74" s="98">
        <v>320</v>
      </c>
      <c r="P74" s="98"/>
      <c r="Q74" s="98"/>
      <c r="R74" s="98"/>
      <c r="S74" s="6" t="s">
        <v>32</v>
      </c>
      <c r="T74" s="31"/>
      <c r="U74" s="31"/>
      <c r="V74" s="99" t="s">
        <v>9</v>
      </c>
      <c r="W74" s="99"/>
      <c r="X74" s="99"/>
      <c r="Y74" s="98">
        <v>829.95</v>
      </c>
      <c r="Z74" s="98"/>
      <c r="AA74" s="98"/>
      <c r="AB74" s="98"/>
      <c r="AC74" s="6"/>
      <c r="AD74" s="6" t="s">
        <v>33</v>
      </c>
      <c r="AE74" s="6"/>
      <c r="AF74" s="6"/>
      <c r="AG74" s="6"/>
      <c r="AH74" s="100" t="s">
        <v>11</v>
      </c>
      <c r="AI74" s="100"/>
      <c r="AK74" s="102">
        <f>ROUND(O74*Y74/100,0)</f>
        <v>2656</v>
      </c>
      <c r="AL74" s="102"/>
      <c r="AM74" s="102"/>
      <c r="AN74" s="11" t="s">
        <v>12</v>
      </c>
    </row>
    <row r="75" spans="1:42" s="16" customFormat="1" ht="19.5" customHeight="1">
      <c r="B75" s="92" t="s">
        <v>108</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98">
        <v>2089</v>
      </c>
      <c r="P77" s="98"/>
      <c r="Q77" s="98"/>
      <c r="R77" s="98"/>
      <c r="S77" s="6" t="s">
        <v>32</v>
      </c>
      <c r="T77" s="31"/>
      <c r="U77" s="31"/>
      <c r="V77" s="7"/>
      <c r="W77" s="99" t="s">
        <v>9</v>
      </c>
      <c r="X77" s="99"/>
      <c r="Y77" s="99"/>
      <c r="Z77" s="98">
        <v>1276.53</v>
      </c>
      <c r="AA77" s="98"/>
      <c r="AB77" s="98"/>
      <c r="AC77" s="98"/>
      <c r="AD77" s="19"/>
      <c r="AE77" s="6" t="s">
        <v>33</v>
      </c>
      <c r="AF77" s="6"/>
      <c r="AG77" s="6"/>
      <c r="AH77" s="6"/>
      <c r="AI77" s="100" t="s">
        <v>11</v>
      </c>
      <c r="AJ77" s="100"/>
      <c r="AK77" s="102">
        <f>ROUND(O77*Z77/100,0)</f>
        <v>26667</v>
      </c>
      <c r="AL77" s="102"/>
      <c r="AM77" s="102"/>
      <c r="AN77" s="11" t="s">
        <v>12</v>
      </c>
      <c r="AP77" s="30"/>
    </row>
    <row r="78" spans="1:42" s="16" customFormat="1" ht="19.5" customHeight="1">
      <c r="B78" s="92" t="s">
        <v>110</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57"/>
      <c r="AL78" s="57"/>
      <c r="AM78" s="57"/>
    </row>
    <row r="79" spans="1:42" s="15" customFormat="1" ht="33" customHeight="1">
      <c r="A79" s="2">
        <v>24</v>
      </c>
      <c r="B79" s="95" t="s">
        <v>49</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6"/>
      <c r="AL79" s="96"/>
      <c r="AM79" s="96"/>
    </row>
    <row r="80" spans="1:42" s="4" customFormat="1" ht="19.5" customHeight="1">
      <c r="H80" s="30"/>
      <c r="K80" s="27"/>
      <c r="L80" s="27"/>
      <c r="M80" s="27"/>
      <c r="N80" s="68"/>
      <c r="O80" s="98">
        <v>352</v>
      </c>
      <c r="P80" s="98"/>
      <c r="Q80" s="98"/>
      <c r="R80" s="98"/>
      <c r="S80" s="6" t="s">
        <v>32</v>
      </c>
      <c r="T80" s="31"/>
      <c r="U80" s="31"/>
      <c r="V80" s="99" t="s">
        <v>9</v>
      </c>
      <c r="W80" s="99"/>
      <c r="X80" s="99"/>
      <c r="Y80" s="101">
        <v>1270.83</v>
      </c>
      <c r="Z80" s="101"/>
      <c r="AA80" s="101"/>
      <c r="AB80" s="101"/>
      <c r="AC80" s="6"/>
      <c r="AD80" s="6" t="s">
        <v>33</v>
      </c>
      <c r="AE80" s="6"/>
      <c r="AF80" s="6"/>
      <c r="AG80" s="6"/>
      <c r="AH80" s="100" t="s">
        <v>11</v>
      </c>
      <c r="AI80" s="100"/>
      <c r="AK80" s="102">
        <f>ROUND(O80*Y80/100,0)</f>
        <v>4473</v>
      </c>
      <c r="AL80" s="102"/>
      <c r="AM80" s="102"/>
      <c r="AN80" s="11" t="s">
        <v>12</v>
      </c>
      <c r="AO80" s="27"/>
    </row>
    <row r="81" spans="1:42" s="16" customFormat="1" ht="19.5" customHeight="1">
      <c r="B81" s="92" t="s">
        <v>109</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57"/>
      <c r="AL81" s="57"/>
      <c r="AM81" s="57"/>
    </row>
    <row r="82" spans="1:42" s="16" customFormat="1" ht="15">
      <c r="N82" s="58"/>
      <c r="O82" s="58"/>
      <c r="P82" s="58"/>
      <c r="Q82" s="58"/>
      <c r="R82" s="58"/>
      <c r="AC82" s="93" t="s">
        <v>14</v>
      </c>
      <c r="AD82" s="93"/>
      <c r="AE82" s="93"/>
      <c r="AF82" s="93"/>
      <c r="AG82" s="93"/>
      <c r="AH82" s="77" t="s">
        <v>11</v>
      </c>
      <c r="AI82" s="77"/>
      <c r="AJ82" s="75"/>
      <c r="AK82" s="94">
        <f>AK6+AK9+AK12+AK15+AK19+AK22+AK25+AK28+AK31+AK34+AK37+AK40+AK43+AK47+AK50+AK53+AK56+AK59+AK62+AK65+AK68+AK71+AK74+AK77+AK80</f>
        <v>738444</v>
      </c>
      <c r="AL82" s="94"/>
      <c r="AM82" s="94"/>
      <c r="AN82" s="75" t="s">
        <v>12</v>
      </c>
      <c r="AO82" s="107"/>
      <c r="AP82" s="107"/>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06" t="s">
        <v>14</v>
      </c>
      <c r="AD87" s="106"/>
      <c r="AE87" s="106"/>
      <c r="AF87" s="106"/>
      <c r="AG87" s="106"/>
      <c r="AH87" s="90" t="s">
        <v>11</v>
      </c>
      <c r="AI87" s="90"/>
      <c r="AJ87" s="105"/>
      <c r="AK87" s="105"/>
      <c r="AL87" s="105"/>
      <c r="AM87" s="105"/>
      <c r="AN87" s="103"/>
      <c r="AO87" s="103"/>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04" t="s">
        <v>114</v>
      </c>
      <c r="C97" s="104"/>
      <c r="D97" s="104"/>
      <c r="E97" s="104"/>
      <c r="F97" s="104"/>
      <c r="G97" s="104"/>
      <c r="H97" s="104"/>
      <c r="I97" s="104"/>
      <c r="J97" s="104"/>
      <c r="K97" s="104"/>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2">
        <v>9</v>
      </c>
      <c r="P7" s="102"/>
      <c r="Q7" s="130" t="s">
        <v>53</v>
      </c>
      <c r="R7" s="130"/>
      <c r="S7" s="6"/>
      <c r="T7" s="7"/>
      <c r="U7" s="99" t="s">
        <v>9</v>
      </c>
      <c r="V7" s="99"/>
      <c r="W7" s="99"/>
      <c r="X7" s="101">
        <v>4846.6000000000004</v>
      </c>
      <c r="Y7" s="101"/>
      <c r="Z7" s="101"/>
      <c r="AA7" s="101"/>
      <c r="AB7" s="6"/>
      <c r="AC7" s="28" t="s">
        <v>54</v>
      </c>
      <c r="AD7" s="6"/>
      <c r="AE7" s="6"/>
      <c r="AF7" s="6"/>
      <c r="AG7" s="100" t="s">
        <v>11</v>
      </c>
      <c r="AH7" s="100"/>
      <c r="AI7" s="102">
        <f>ROUND(O7*X7,0)</f>
        <v>43619</v>
      </c>
      <c r="AJ7" s="102"/>
      <c r="AK7" s="102"/>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2">
        <v>5</v>
      </c>
      <c r="P10" s="102"/>
      <c r="Q10" s="130" t="s">
        <v>53</v>
      </c>
      <c r="R10" s="130"/>
      <c r="S10" s="6"/>
      <c r="T10" s="7"/>
      <c r="U10" s="99" t="s">
        <v>9</v>
      </c>
      <c r="V10" s="99"/>
      <c r="W10" s="99"/>
      <c r="X10" s="101">
        <v>4694.8</v>
      </c>
      <c r="Y10" s="101"/>
      <c r="Z10" s="101"/>
      <c r="AA10" s="101"/>
      <c r="AB10" s="6"/>
      <c r="AC10" s="28" t="s">
        <v>54</v>
      </c>
      <c r="AD10" s="6"/>
      <c r="AE10" s="6"/>
      <c r="AF10" s="6"/>
      <c r="AG10" s="100" t="s">
        <v>11</v>
      </c>
      <c r="AH10" s="100"/>
      <c r="AI10" s="102">
        <f>ROUND(O10*X10,0)</f>
        <v>23474</v>
      </c>
      <c r="AJ10" s="102"/>
      <c r="AK10" s="102"/>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2">
        <v>2</v>
      </c>
      <c r="P13" s="102"/>
      <c r="Q13" s="130" t="s">
        <v>53</v>
      </c>
      <c r="R13" s="130"/>
      <c r="S13" s="6"/>
      <c r="T13" s="7"/>
      <c r="U13" s="99" t="s">
        <v>9</v>
      </c>
      <c r="V13" s="99"/>
      <c r="W13" s="99"/>
      <c r="X13" s="101">
        <v>2533.4699999999998</v>
      </c>
      <c r="Y13" s="101"/>
      <c r="Z13" s="101"/>
      <c r="AA13" s="101"/>
      <c r="AB13" s="6"/>
      <c r="AC13" s="28" t="s">
        <v>54</v>
      </c>
      <c r="AD13" s="6"/>
      <c r="AE13" s="6"/>
      <c r="AF13" s="6"/>
      <c r="AG13" s="100" t="s">
        <v>11</v>
      </c>
      <c r="AH13" s="100"/>
      <c r="AI13" s="102">
        <f>ROUND(O13*X13,0)</f>
        <v>5067</v>
      </c>
      <c r="AJ13" s="102"/>
      <c r="AK13" s="102"/>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2">
        <v>5</v>
      </c>
      <c r="P16" s="102"/>
      <c r="Q16" s="130" t="s">
        <v>53</v>
      </c>
      <c r="R16" s="130"/>
      <c r="S16" s="6"/>
      <c r="T16" s="7"/>
      <c r="U16" s="99" t="s">
        <v>9</v>
      </c>
      <c r="V16" s="99"/>
      <c r="W16" s="99"/>
      <c r="X16" s="101">
        <v>2042.43</v>
      </c>
      <c r="Y16" s="101"/>
      <c r="Z16" s="101"/>
      <c r="AA16" s="101"/>
      <c r="AB16" s="6"/>
      <c r="AC16" s="28" t="s">
        <v>54</v>
      </c>
      <c r="AD16" s="6"/>
      <c r="AE16" s="6"/>
      <c r="AF16" s="6"/>
      <c r="AG16" s="100" t="s">
        <v>11</v>
      </c>
      <c r="AH16" s="100"/>
      <c r="AI16" s="102">
        <f>ROUND(O16*X16,0)</f>
        <v>10212</v>
      </c>
      <c r="AJ16" s="102"/>
      <c r="AK16" s="102"/>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2">
        <v>5</v>
      </c>
      <c r="P19" s="102"/>
      <c r="Q19" s="130" t="s">
        <v>53</v>
      </c>
      <c r="R19" s="130"/>
      <c r="S19" s="6"/>
      <c r="T19" s="7"/>
      <c r="U19" s="99" t="s">
        <v>9</v>
      </c>
      <c r="V19" s="99"/>
      <c r="W19" s="99"/>
      <c r="X19" s="101">
        <v>447.15</v>
      </c>
      <c r="Y19" s="101"/>
      <c r="Z19" s="101"/>
      <c r="AA19" s="101"/>
      <c r="AB19" s="6"/>
      <c r="AC19" s="28" t="s">
        <v>54</v>
      </c>
      <c r="AD19" s="6"/>
      <c r="AE19" s="6"/>
      <c r="AF19" s="6"/>
      <c r="AG19" s="100" t="s">
        <v>11</v>
      </c>
      <c r="AH19" s="100"/>
      <c r="AI19" s="102">
        <f>ROUND(O19*X19,0)</f>
        <v>2236</v>
      </c>
      <c r="AJ19" s="102"/>
      <c r="AK19" s="102"/>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2">
        <v>5</v>
      </c>
      <c r="P22" s="102"/>
      <c r="Q22" s="130" t="s">
        <v>53</v>
      </c>
      <c r="R22" s="130"/>
      <c r="S22" s="6"/>
      <c r="T22" s="7"/>
      <c r="U22" s="99" t="s">
        <v>9</v>
      </c>
      <c r="V22" s="99"/>
      <c r="W22" s="99"/>
      <c r="X22" s="101">
        <v>1269.95</v>
      </c>
      <c r="Y22" s="101"/>
      <c r="Z22" s="101"/>
      <c r="AA22" s="101"/>
      <c r="AB22" s="6"/>
      <c r="AC22" s="28" t="s">
        <v>54</v>
      </c>
      <c r="AD22" s="6"/>
      <c r="AE22" s="6"/>
      <c r="AF22" s="6"/>
      <c r="AG22" s="100" t="s">
        <v>11</v>
      </c>
      <c r="AH22" s="100"/>
      <c r="AI22" s="102">
        <f>ROUND(O22*X22,0)</f>
        <v>6350</v>
      </c>
      <c r="AJ22" s="102"/>
      <c r="AK22" s="102"/>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2">
        <v>5</v>
      </c>
      <c r="P25" s="102"/>
      <c r="Q25" s="130" t="s">
        <v>53</v>
      </c>
      <c r="R25" s="130"/>
      <c r="S25" s="6"/>
      <c r="T25" s="7"/>
      <c r="U25" s="99" t="s">
        <v>9</v>
      </c>
      <c r="V25" s="99"/>
      <c r="W25" s="99"/>
      <c r="X25" s="101">
        <v>1161.5999999999999</v>
      </c>
      <c r="Y25" s="101"/>
      <c r="Z25" s="101"/>
      <c r="AA25" s="101"/>
      <c r="AB25" s="6"/>
      <c r="AC25" s="28" t="s">
        <v>54</v>
      </c>
      <c r="AD25" s="6"/>
      <c r="AE25" s="6"/>
      <c r="AF25" s="6"/>
      <c r="AG25" s="100" t="s">
        <v>11</v>
      </c>
      <c r="AH25" s="100"/>
      <c r="AI25" s="102">
        <f>ROUND(O25*X25,0)</f>
        <v>5808</v>
      </c>
      <c r="AJ25" s="102"/>
      <c r="AK25" s="102"/>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2">
        <v>5</v>
      </c>
      <c r="P28" s="102"/>
      <c r="Q28" s="130" t="s">
        <v>53</v>
      </c>
      <c r="R28" s="130"/>
      <c r="S28" s="6"/>
      <c r="T28" s="7"/>
      <c r="U28" s="99" t="s">
        <v>9</v>
      </c>
      <c r="V28" s="99"/>
      <c r="W28" s="99"/>
      <c r="X28" s="101">
        <v>169.4</v>
      </c>
      <c r="Y28" s="101"/>
      <c r="Z28" s="101"/>
      <c r="AA28" s="101"/>
      <c r="AB28" s="6"/>
      <c r="AC28" s="28" t="s">
        <v>54</v>
      </c>
      <c r="AD28" s="6"/>
      <c r="AE28" s="6"/>
      <c r="AF28" s="6"/>
      <c r="AG28" s="100" t="s">
        <v>11</v>
      </c>
      <c r="AH28" s="100"/>
      <c r="AI28" s="102">
        <f>ROUND(O28*X28,0)</f>
        <v>847</v>
      </c>
      <c r="AJ28" s="102"/>
      <c r="AK28" s="102"/>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98">
        <v>48</v>
      </c>
      <c r="P31" s="98"/>
      <c r="Q31" s="130" t="s">
        <v>34</v>
      </c>
      <c r="R31" s="130"/>
      <c r="S31" s="6"/>
      <c r="T31" s="7"/>
      <c r="U31" s="99" t="s">
        <v>9</v>
      </c>
      <c r="V31" s="99"/>
      <c r="W31" s="99"/>
      <c r="X31" s="101">
        <v>333.29</v>
      </c>
      <c r="Y31" s="101"/>
      <c r="Z31" s="101"/>
      <c r="AA31" s="101"/>
      <c r="AB31" s="6"/>
      <c r="AC31" s="28" t="s">
        <v>64</v>
      </c>
      <c r="AD31" s="6"/>
      <c r="AE31" s="6"/>
      <c r="AF31" s="6"/>
      <c r="AG31" s="100" t="s">
        <v>11</v>
      </c>
      <c r="AH31" s="100"/>
      <c r="AI31" s="102">
        <f>ROUND(O31*X31,0)</f>
        <v>15998</v>
      </c>
      <c r="AJ31" s="102"/>
      <c r="AK31" s="102"/>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2">
        <v>8</v>
      </c>
      <c r="P34" s="102"/>
      <c r="Q34" s="130" t="s">
        <v>53</v>
      </c>
      <c r="R34" s="130"/>
      <c r="S34" s="6"/>
      <c r="T34" s="7"/>
      <c r="U34" s="99" t="s">
        <v>9</v>
      </c>
      <c r="V34" s="99"/>
      <c r="W34" s="99"/>
      <c r="X34" s="101">
        <v>72.16</v>
      </c>
      <c r="Y34" s="101"/>
      <c r="Z34" s="101"/>
      <c r="AA34" s="101"/>
      <c r="AB34" s="6"/>
      <c r="AC34" s="28" t="s">
        <v>54</v>
      </c>
      <c r="AD34" s="6"/>
      <c r="AE34" s="6"/>
      <c r="AF34" s="6"/>
      <c r="AG34" s="100" t="s">
        <v>11</v>
      </c>
      <c r="AH34" s="100"/>
      <c r="AI34" s="102">
        <f>ROUND(O34*X34,0)</f>
        <v>577</v>
      </c>
      <c r="AJ34" s="102"/>
      <c r="AK34" s="102"/>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2">
        <v>8</v>
      </c>
      <c r="P37" s="102"/>
      <c r="Q37" s="130" t="s">
        <v>53</v>
      </c>
      <c r="R37" s="130"/>
      <c r="S37" s="6"/>
      <c r="T37" s="7"/>
      <c r="U37" s="99" t="s">
        <v>9</v>
      </c>
      <c r="V37" s="99"/>
      <c r="W37" s="99"/>
      <c r="X37" s="101">
        <v>201.5</v>
      </c>
      <c r="Y37" s="101"/>
      <c r="Z37" s="101"/>
      <c r="AA37" s="101"/>
      <c r="AB37" s="6"/>
      <c r="AC37" s="28" t="s">
        <v>54</v>
      </c>
      <c r="AD37" s="6"/>
      <c r="AE37" s="6"/>
      <c r="AF37" s="6"/>
      <c r="AG37" s="100" t="s">
        <v>11</v>
      </c>
      <c r="AH37" s="100"/>
      <c r="AI37" s="102">
        <f>ROUND(O37*X37,0)</f>
        <v>1612</v>
      </c>
      <c r="AJ37" s="102"/>
      <c r="AK37" s="102"/>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2">
        <v>8</v>
      </c>
      <c r="P41" s="102"/>
      <c r="Q41" s="130" t="s">
        <v>53</v>
      </c>
      <c r="R41" s="130"/>
      <c r="S41" s="6"/>
      <c r="T41" s="7"/>
      <c r="U41" s="99" t="s">
        <v>9</v>
      </c>
      <c r="V41" s="99"/>
      <c r="W41" s="99"/>
      <c r="X41" s="101">
        <v>566.70000000000005</v>
      </c>
      <c r="Y41" s="101"/>
      <c r="Z41" s="101"/>
      <c r="AA41" s="101"/>
      <c r="AB41" s="6"/>
      <c r="AC41" s="28" t="s">
        <v>54</v>
      </c>
      <c r="AD41" s="6"/>
      <c r="AE41" s="6"/>
      <c r="AF41" s="6"/>
      <c r="AG41" s="100" t="s">
        <v>11</v>
      </c>
      <c r="AH41" s="100"/>
      <c r="AI41" s="102">
        <f>ROUND(O41*X41,0)</f>
        <v>4534</v>
      </c>
      <c r="AJ41" s="102"/>
      <c r="AK41" s="102"/>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2">
        <v>8</v>
      </c>
      <c r="P44" s="102"/>
      <c r="Q44" s="130" t="s">
        <v>53</v>
      </c>
      <c r="R44" s="130"/>
      <c r="S44" s="6"/>
      <c r="T44" s="7"/>
      <c r="U44" s="99" t="s">
        <v>9</v>
      </c>
      <c r="V44" s="99"/>
      <c r="W44" s="99"/>
      <c r="X44" s="101">
        <v>389.7</v>
      </c>
      <c r="Y44" s="101"/>
      <c r="Z44" s="101"/>
      <c r="AA44" s="101"/>
      <c r="AB44" s="6"/>
      <c r="AC44" s="28" t="s">
        <v>54</v>
      </c>
      <c r="AD44" s="6"/>
      <c r="AE44" s="6"/>
      <c r="AF44" s="6"/>
      <c r="AG44" s="100" t="s">
        <v>11</v>
      </c>
      <c r="AH44" s="100"/>
      <c r="AI44" s="102">
        <f>ROUND(O44*X44,0)</f>
        <v>3118</v>
      </c>
      <c r="AJ44" s="102"/>
      <c r="AK44" s="102"/>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98">
        <v>200</v>
      </c>
      <c r="P48" s="98"/>
      <c r="Q48" s="130" t="s">
        <v>34</v>
      </c>
      <c r="R48" s="130"/>
      <c r="S48" s="6"/>
      <c r="T48" s="7"/>
      <c r="U48" s="99" t="s">
        <v>9</v>
      </c>
      <c r="V48" s="99"/>
      <c r="W48" s="99"/>
      <c r="X48" s="101">
        <v>73.209999999999994</v>
      </c>
      <c r="Y48" s="101"/>
      <c r="Z48" s="101"/>
      <c r="AA48" s="101"/>
      <c r="AB48" s="6"/>
      <c r="AC48" s="28" t="s">
        <v>64</v>
      </c>
      <c r="AD48" s="6"/>
      <c r="AE48" s="6"/>
      <c r="AF48" s="6"/>
      <c r="AG48" s="100" t="s">
        <v>11</v>
      </c>
      <c r="AH48" s="100"/>
      <c r="AI48" s="102">
        <f>ROUND(O48*X48,0)</f>
        <v>14642</v>
      </c>
      <c r="AJ48" s="102"/>
      <c r="AK48" s="102"/>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98">
        <v>100</v>
      </c>
      <c r="P51" s="98"/>
      <c r="Q51" s="130" t="s">
        <v>34</v>
      </c>
      <c r="R51" s="130"/>
      <c r="S51" s="6"/>
      <c r="T51" s="7"/>
      <c r="U51" s="99" t="s">
        <v>9</v>
      </c>
      <c r="V51" s="99"/>
      <c r="W51" s="99"/>
      <c r="X51" s="101">
        <v>95.79</v>
      </c>
      <c r="Y51" s="101"/>
      <c r="Z51" s="101"/>
      <c r="AA51" s="101"/>
      <c r="AB51" s="6"/>
      <c r="AC51" s="28" t="s">
        <v>64</v>
      </c>
      <c r="AD51" s="6"/>
      <c r="AE51" s="6"/>
      <c r="AF51" s="6"/>
      <c r="AG51" s="100" t="s">
        <v>11</v>
      </c>
      <c r="AH51" s="100"/>
      <c r="AI51" s="102">
        <f>ROUND(O51*X51,0)</f>
        <v>9579</v>
      </c>
      <c r="AJ51" s="102"/>
      <c r="AK51" s="102"/>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2">
        <v>11</v>
      </c>
      <c r="P54" s="102"/>
      <c r="Q54" s="130" t="s">
        <v>53</v>
      </c>
      <c r="R54" s="130"/>
      <c r="S54" s="6"/>
      <c r="T54" s="7"/>
      <c r="U54" s="99" t="s">
        <v>9</v>
      </c>
      <c r="V54" s="99"/>
      <c r="W54" s="99"/>
      <c r="X54" s="101">
        <v>1109.46</v>
      </c>
      <c r="Y54" s="101"/>
      <c r="Z54" s="101"/>
      <c r="AA54" s="101"/>
      <c r="AB54" s="6"/>
      <c r="AC54" s="28" t="s">
        <v>54</v>
      </c>
      <c r="AD54" s="6"/>
      <c r="AE54" s="6"/>
      <c r="AF54" s="6"/>
      <c r="AG54" s="100" t="s">
        <v>11</v>
      </c>
      <c r="AH54" s="100"/>
      <c r="AI54" s="102">
        <f>ROUND(O54*X54,0)</f>
        <v>12204</v>
      </c>
      <c r="AJ54" s="102"/>
      <c r="AK54" s="102"/>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2">
        <v>5</v>
      </c>
      <c r="P57" s="102"/>
      <c r="Q57" s="130" t="s">
        <v>53</v>
      </c>
      <c r="R57" s="130"/>
      <c r="S57" s="6"/>
      <c r="T57" s="7"/>
      <c r="U57" s="99" t="s">
        <v>9</v>
      </c>
      <c r="V57" s="99"/>
      <c r="W57" s="99"/>
      <c r="X57" s="101">
        <v>1384.24</v>
      </c>
      <c r="Y57" s="101"/>
      <c r="Z57" s="101"/>
      <c r="AA57" s="101"/>
      <c r="AB57" s="6"/>
      <c r="AC57" s="28" t="s">
        <v>54</v>
      </c>
      <c r="AD57" s="6"/>
      <c r="AE57" s="6"/>
      <c r="AF57" s="6"/>
      <c r="AG57" s="100" t="s">
        <v>11</v>
      </c>
      <c r="AH57" s="100"/>
      <c r="AI57" s="102">
        <f>ROUND(O57*X57,0)</f>
        <v>6921</v>
      </c>
      <c r="AJ57" s="102"/>
      <c r="AK57" s="102"/>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2">
        <v>5</v>
      </c>
      <c r="P60" s="102"/>
      <c r="Q60" s="130" t="s">
        <v>53</v>
      </c>
      <c r="R60" s="130"/>
      <c r="S60" s="6"/>
      <c r="T60" s="7"/>
      <c r="U60" s="99" t="s">
        <v>9</v>
      </c>
      <c r="V60" s="99"/>
      <c r="W60" s="99"/>
      <c r="X60" s="101">
        <v>877.8</v>
      </c>
      <c r="Y60" s="101"/>
      <c r="Z60" s="101"/>
      <c r="AA60" s="101"/>
      <c r="AB60" s="6"/>
      <c r="AC60" s="28" t="s">
        <v>54</v>
      </c>
      <c r="AD60" s="6"/>
      <c r="AE60" s="6"/>
      <c r="AF60" s="6"/>
      <c r="AG60" s="100" t="s">
        <v>11</v>
      </c>
      <c r="AH60" s="100"/>
      <c r="AI60" s="102">
        <f>ROUND(O60*X60,0)</f>
        <v>4389</v>
      </c>
      <c r="AJ60" s="102"/>
      <c r="AK60" s="102"/>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98">
        <v>50</v>
      </c>
      <c r="P63" s="98"/>
      <c r="Q63" s="130" t="s">
        <v>34</v>
      </c>
      <c r="R63" s="130"/>
      <c r="S63" s="6"/>
      <c r="T63" s="7"/>
      <c r="U63" s="99" t="s">
        <v>9</v>
      </c>
      <c r="V63" s="99"/>
      <c r="W63" s="99"/>
      <c r="X63" s="101">
        <v>146.57</v>
      </c>
      <c r="Y63" s="101"/>
      <c r="Z63" s="101"/>
      <c r="AA63" s="101"/>
      <c r="AB63" s="6"/>
      <c r="AC63" s="28" t="s">
        <v>64</v>
      </c>
      <c r="AD63" s="6"/>
      <c r="AE63" s="6"/>
      <c r="AF63" s="6"/>
      <c r="AG63" s="100" t="s">
        <v>11</v>
      </c>
      <c r="AH63" s="100"/>
      <c r="AI63" s="102">
        <f>ROUND(O63*X63,0)</f>
        <v>7329</v>
      </c>
      <c r="AJ63" s="102"/>
      <c r="AK63" s="102"/>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98">
        <v>50</v>
      </c>
      <c r="P66" s="98"/>
      <c r="Q66" s="130" t="s">
        <v>34</v>
      </c>
      <c r="R66" s="130"/>
      <c r="S66" s="6"/>
      <c r="T66" s="7"/>
      <c r="U66" s="99" t="s">
        <v>9</v>
      </c>
      <c r="V66" s="99"/>
      <c r="W66" s="99"/>
      <c r="X66" s="101">
        <v>188.44</v>
      </c>
      <c r="Y66" s="101"/>
      <c r="Z66" s="101"/>
      <c r="AA66" s="101"/>
      <c r="AB66" s="6"/>
      <c r="AC66" s="28" t="s">
        <v>64</v>
      </c>
      <c r="AD66" s="6"/>
      <c r="AE66" s="6"/>
      <c r="AF66" s="6"/>
      <c r="AG66" s="100" t="s">
        <v>11</v>
      </c>
      <c r="AH66" s="100"/>
      <c r="AI66" s="102">
        <f>ROUND(O66*X66,0)</f>
        <v>9422</v>
      </c>
      <c r="AJ66" s="102"/>
      <c r="AK66" s="102"/>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2">
        <v>8</v>
      </c>
      <c r="P70" s="102"/>
      <c r="Q70" s="130" t="s">
        <v>53</v>
      </c>
      <c r="R70" s="130"/>
      <c r="S70" s="6"/>
      <c r="T70" s="7"/>
      <c r="U70" s="99" t="s">
        <v>9</v>
      </c>
      <c r="V70" s="99"/>
      <c r="W70" s="99"/>
      <c r="X70" s="101">
        <v>200.42</v>
      </c>
      <c r="Y70" s="101"/>
      <c r="Z70" s="101"/>
      <c r="AA70" s="101"/>
      <c r="AB70" s="6"/>
      <c r="AC70" s="28" t="s">
        <v>54</v>
      </c>
      <c r="AD70" s="6"/>
      <c r="AE70" s="6"/>
      <c r="AF70" s="6"/>
      <c r="AG70" s="100" t="s">
        <v>11</v>
      </c>
      <c r="AH70" s="100"/>
      <c r="AI70" s="102">
        <f>ROUND(O70*X70,0)</f>
        <v>1603</v>
      </c>
      <c r="AJ70" s="102"/>
      <c r="AK70" s="102"/>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2">
        <v>8</v>
      </c>
      <c r="P73" s="102"/>
      <c r="Q73" s="130" t="s">
        <v>53</v>
      </c>
      <c r="R73" s="130"/>
      <c r="S73" s="6"/>
      <c r="T73" s="7"/>
      <c r="U73" s="99" t="s">
        <v>9</v>
      </c>
      <c r="V73" s="99"/>
      <c r="W73" s="99"/>
      <c r="X73" s="101">
        <v>271.92</v>
      </c>
      <c r="Y73" s="101"/>
      <c r="Z73" s="101"/>
      <c r="AA73" s="101"/>
      <c r="AB73" s="6"/>
      <c r="AC73" s="28" t="s">
        <v>54</v>
      </c>
      <c r="AD73" s="6"/>
      <c r="AE73" s="6"/>
      <c r="AF73" s="6"/>
      <c r="AG73" s="100" t="s">
        <v>11</v>
      </c>
      <c r="AH73" s="100"/>
      <c r="AI73" s="102">
        <f>ROUND(O73*X73,0)</f>
        <v>2175</v>
      </c>
      <c r="AJ73" s="102"/>
      <c r="AK73" s="102"/>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2">
        <v>3</v>
      </c>
      <c r="P76" s="102"/>
      <c r="Q76" s="130" t="s">
        <v>53</v>
      </c>
      <c r="R76" s="130"/>
      <c r="S76" s="6"/>
      <c r="T76" s="7"/>
      <c r="U76" s="99" t="s">
        <v>9</v>
      </c>
      <c r="V76" s="99"/>
      <c r="W76" s="99"/>
      <c r="X76" s="101">
        <v>21989.61</v>
      </c>
      <c r="Y76" s="101"/>
      <c r="Z76" s="101"/>
      <c r="AA76" s="101"/>
      <c r="AB76" s="6"/>
      <c r="AC76" s="28" t="s">
        <v>54</v>
      </c>
      <c r="AD76" s="6"/>
      <c r="AE76" s="6"/>
      <c r="AF76" s="6"/>
      <c r="AG76" s="100" t="s">
        <v>11</v>
      </c>
      <c r="AH76" s="100"/>
      <c r="AI76" s="102">
        <f>ROUND(O76*X76,0)</f>
        <v>65969</v>
      </c>
      <c r="AJ76" s="102"/>
      <c r="AK76" s="102"/>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2">
        <v>1</v>
      </c>
      <c r="P79" s="102"/>
      <c r="Q79" s="130" t="s">
        <v>58</v>
      </c>
      <c r="R79" s="130"/>
      <c r="S79" s="6"/>
      <c r="T79" s="7"/>
      <c r="U79" s="99" t="s">
        <v>9</v>
      </c>
      <c r="V79" s="99"/>
      <c r="W79" s="99"/>
      <c r="X79" s="101">
        <v>5494.59</v>
      </c>
      <c r="Y79" s="101"/>
      <c r="Z79" s="101"/>
      <c r="AA79" s="101"/>
      <c r="AB79" s="6"/>
      <c r="AC79" s="28" t="s">
        <v>54</v>
      </c>
      <c r="AD79" s="6"/>
      <c r="AE79" s="6"/>
      <c r="AF79" s="6"/>
      <c r="AG79" s="100" t="s">
        <v>11</v>
      </c>
      <c r="AH79" s="100"/>
      <c r="AI79" s="102">
        <f>ROUND(O79*X79,0)</f>
        <v>5495</v>
      </c>
      <c r="AJ79" s="102"/>
      <c r="AK79" s="102"/>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2016-03-06T06:53:36Z</dcterms:modified>
</cp:coreProperties>
</file>