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4.xml" ContentType="application/vnd.openxmlformats-officedocument.spreadsheetml.externalLink+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35" windowWidth="15480" windowHeight="7935"/>
  </bookViews>
  <sheets>
    <sheet name="F.sheet" sheetId="7" r:id="rId1"/>
    <sheet name="Ab.s" sheetId="5" r:id="rId2"/>
    <sheet name="R.W" sheetId="4" r:id="rId3"/>
    <sheet name="M.W" sheetId="1" r:id="rId4"/>
    <sheet name="M.W C" sheetId="6" r:id="rId5"/>
  </sheets>
  <externalReferences>
    <externalReference r:id="rId6"/>
    <externalReference r:id="rId7"/>
    <externalReference r:id="rId8"/>
    <externalReference r:id="rId9"/>
  </externalReferences>
  <definedNames>
    <definedName name="\p">#N/A</definedName>
    <definedName name="\s">#N/A</definedName>
    <definedName name="__123Graph_B" hidden="1">'[1]12CGOU'!#REF!</definedName>
    <definedName name="__123Graph_C" hidden="1">'[1]12CGOU'!#REF!</definedName>
    <definedName name="__123Graph_D" hidden="1">'[1]12CGOU'!#REF!</definedName>
    <definedName name="__123Graph_E" hidden="1">'[1]12CGOU'!#REF!</definedName>
    <definedName name="__123Graph_F" hidden="1">'[1]12CGOU'!#REF!</definedName>
    <definedName name="aaa" hidden="1">'[2]12CGOU'!#REF!</definedName>
    <definedName name="ab" hidden="1">'[2]12CGOU'!#REF!</definedName>
    <definedName name="abdul" hidden="1">'[3]12CGOU'!#REF!</definedName>
    <definedName name="asadfgfgfg" hidden="1">'[4]12CGOU'!#REF!</definedName>
    <definedName name="asghar" hidden="1">'[4]12CGOU'!#REF!</definedName>
    <definedName name="ayooub" hidden="1">'[4]12CGOU'!#REF!</definedName>
    <definedName name="bahadur" hidden="1">'[3]12CGOU'!#REF!</definedName>
    <definedName name="concrete" hidden="1">'[3]12CGOU'!#REF!</definedName>
    <definedName name="dfdf" hidden="1">'[4]12CGOU'!#REF!</definedName>
    <definedName name="dfgdg" hidden="1">'[4]12CGOU'!#REF!</definedName>
    <definedName name="E" hidden="1">'[3]12CGOU'!#REF!</definedName>
    <definedName name="emb" hidden="1">'[2]12CGOU'!#REF!</definedName>
    <definedName name="ersdasdsa" hidden="1">'[1]12CGOU'!#REF!</definedName>
    <definedName name="fdfd" hidden="1">'[3]12CGOU'!#REF!</definedName>
    <definedName name="fdghfhghg" hidden="1">'[3]12CGOU'!#REF!</definedName>
    <definedName name="ffhhikj" hidden="1">'[3]12CGOU'!#REF!</definedName>
    <definedName name="fghj" hidden="1">'[3]12CGOU'!#REF!</definedName>
    <definedName name="find" hidden="1">'[3]12CGOU'!#REF!</definedName>
    <definedName name="formulla" hidden="1">'[3]12CGOU'!#REF!</definedName>
    <definedName name="hjkjgjhfhfgdgdgdgfssssfdsfdsasdafadadafdafaf" hidden="1">'[3]12CGOU'!#REF!</definedName>
    <definedName name="kuty" hidden="1">'[4]12CGOU'!#REF!</definedName>
    <definedName name="lucky" hidden="1">'[3]12CGOU'!#REF!</definedName>
    <definedName name="lucky1" hidden="1">'[4]12CGOU'!#REF!</definedName>
    <definedName name="mateen" hidden="1">'[3]12CGOU'!#REF!</definedName>
    <definedName name="N.G.C" hidden="1">'[4]12CGOU'!#REF!</definedName>
    <definedName name="new" hidden="1">'[3]12CGOU'!#REF!</definedName>
    <definedName name="_xlnm.Print_Area" localSheetId="3">M.W!$A$1:$H$38</definedName>
    <definedName name="_xlnm.Print_Area" localSheetId="4">'M.W C'!$A$1:$H$45</definedName>
    <definedName name="_xlnm.Print_Area" localSheetId="2">R.W!$A$1:$F$49</definedName>
    <definedName name="_xlnm.Print_Titles">#N/A</definedName>
    <definedName name="QSFK" hidden="1">'[3]12CGOU'!#REF!</definedName>
    <definedName name="sese" hidden="1">'[2]12CGOU'!#REF!</definedName>
    <definedName name="sss" hidden="1">'[4]12CGOU'!#REF!</definedName>
    <definedName name="uyrgh" hidden="1">'[3]12CGOU'!#REF!</definedName>
    <definedName name="weefefef" hidden="1">'[3]12CGOU'!#REF!</definedName>
    <definedName name="www" hidden="1">'[3]12CGOU'!#REF!</definedName>
  </definedNames>
  <calcPr calcId="124519"/>
</workbook>
</file>

<file path=xl/calcChain.xml><?xml version="1.0" encoding="utf-8"?>
<calcChain xmlns="http://schemas.openxmlformats.org/spreadsheetml/2006/main">
  <c r="E20" i="7"/>
  <c r="D15" i="5"/>
  <c r="D3"/>
  <c r="F9" i="1"/>
  <c r="F10" s="1"/>
  <c r="B16" i="6"/>
  <c r="F16" s="1"/>
  <c r="B15"/>
  <c r="F15" s="1"/>
  <c r="B14"/>
  <c r="F14" s="1"/>
  <c r="B13"/>
  <c r="F13" s="1"/>
  <c r="B12"/>
  <c r="F12" s="1"/>
  <c r="B11"/>
  <c r="F11" s="1"/>
  <c r="B10"/>
  <c r="F10" s="1"/>
  <c r="B9"/>
  <c r="F9" s="1"/>
  <c r="F17" s="1"/>
  <c r="A1"/>
  <c r="A1" i="1"/>
  <c r="F17" i="4"/>
  <c r="F16"/>
  <c r="F14"/>
  <c r="F13"/>
  <c r="F12"/>
  <c r="F11"/>
  <c r="F10"/>
  <c r="F9"/>
  <c r="F15" l="1"/>
  <c r="D12" i="5" l="1"/>
  <c r="D9"/>
</calcChain>
</file>

<file path=xl/sharedStrings.xml><?xml version="1.0" encoding="utf-8"?>
<sst xmlns="http://schemas.openxmlformats.org/spreadsheetml/2006/main" count="153" uniqueCount="96">
  <si>
    <t>BIDDING DOCUMENT FOR  WORKS</t>
  </si>
  <si>
    <t>BILLS OF QUANTITY</t>
  </si>
  <si>
    <t>(A)</t>
  </si>
  <si>
    <t>Description and rate of Item bases on composite schedule of Rate</t>
  </si>
  <si>
    <t>Item No:</t>
  </si>
  <si>
    <t>Qty's</t>
  </si>
  <si>
    <t>Description of Item to be executed at site</t>
  </si>
  <si>
    <t>Rate</t>
  </si>
  <si>
    <t>Unit</t>
  </si>
  <si>
    <t>Amount</t>
  </si>
  <si>
    <t>% CFt</t>
  </si>
  <si>
    <t>Cement concrete bricks or stone ballast in cement sand mortar ratio 1:4:8.</t>
  </si>
  <si>
    <t>Pacca brick work in foundation and plinth in cement sand mortar ratio 1:4. (H'Sand tobe used)</t>
  </si>
  <si>
    <t>Cement concrete plain i/c compacting finishing and curring etc complete i/c washing of stone agg: ratio 1:2:4  (H'Sand tobe used)</t>
  </si>
  <si>
    <t>Fabircation of mile steel Rcc for cement concrete i/c cutting bending lying in postion making joints and fastening i/c cost of binding wires also removal of rust brom bars.</t>
  </si>
  <si>
    <t>P.Cwt</t>
  </si>
  <si>
    <t>Rcc work i/c all labour and material except the cost of steel reinforcement for cement and its labour for bending which will be paid separately this rate also i.cs all kind of forms mould lifting shltering cutting rendering and finishing of washing shingle (a) Rcc work in roof slab in with laid in position complete in all respect ratio 1:2;4. (H'sand tobe used).</t>
  </si>
  <si>
    <t>Cement plaster 1:3 upto 20' ht" 1/2" thick (Hill sand tobe used).</t>
  </si>
  <si>
    <t>% SFt</t>
  </si>
  <si>
    <t>Total :</t>
  </si>
  <si>
    <t>__________Above / Below in Schedule "B"</t>
  </si>
  <si>
    <t>Rs.</t>
  </si>
  <si>
    <t xml:space="preserve">Total  </t>
  </si>
  <si>
    <t xml:space="preserve">G.Total (B) </t>
  </si>
  <si>
    <t>Total Amount in words  (____________________________________________________________</t>
  </si>
  <si>
    <t xml:space="preserve"> _______________________________________________________________________________________</t>
  </si>
  <si>
    <t>PART-A (ROAD WORK )</t>
  </si>
  <si>
    <t>Laying bricks on end edging i/c supplying 9x4½x3” size Ist class bricks excavation for laying edging with small side  parallel to the road. (Rate i/c all cost of materials T&amp;P and carriage upto to site of work).</t>
  </si>
  <si>
    <t>Preparing Base course i/c supplying and spreading stone metal of approved quality from approved quarry properly graded to maximum size of 1½” in required thickness to proper camber and grade i/c supplying and spreading 15 Cft of screening and non-plastic quarry fines filling depressions with stone metal after initial rolling i/c watering and compacting the same so as to achieve 100% density as per modified AASHO specification (This i/cs providing and using templates, camber plates, screen forms as directed) Rate i/cs all cost of material T&amp;P and carriage upto site of work.</t>
  </si>
  <si>
    <t>%Cft</t>
  </si>
  <si>
    <t>Providing Ist coat of surface dressing on new or existing surface with 30 lbs: bitumen of 80/100 penetration and 4.0 Cft Crush Bajri of 3/8" to 3/4" guage including cleaning the road surface rolling etc complete. Rate includes all costs of materials T&amp;P labour and carriage upto site of work.</t>
  </si>
  <si>
    <t>% Sft</t>
  </si>
  <si>
    <t>Providing 1½" thick consolidated premixed carpet in proper camber and grade i/c supply of 10 Cft:  bajri 4.0 Cft: Hill sand of approved quality and guage and bitumen 67 lbs: of 80/100 penetration i/c mixing the mechanical mixture in required proportion i/c heating the material and cleaning the road surface. Rate i/cs. all cost of material T&amp;P and carriage upto site of work.</t>
  </si>
  <si>
    <t>Total  (A)</t>
  </si>
  <si>
    <t>Ded: Diff: cost of Bitumen (B)</t>
  </si>
  <si>
    <t>(-)</t>
  </si>
  <si>
    <t>G.Total  (A-B)</t>
  </si>
  <si>
    <t>SCHEDULE OF PRICES</t>
  </si>
  <si>
    <t>Name of Work:-</t>
  </si>
  <si>
    <t>Sr.No:</t>
  </si>
  <si>
    <t>Description</t>
  </si>
  <si>
    <t>Schedul "B" Amount</t>
  </si>
  <si>
    <t>Contractor Qouted Rates</t>
  </si>
  <si>
    <t>Total Schedule "B" Amount</t>
  </si>
  <si>
    <t>Total Part "A"</t>
  </si>
  <si>
    <t>Part-B Masonry Structure.</t>
  </si>
  <si>
    <t>Total Part "B"</t>
  </si>
  <si>
    <t>Total ( to be carried to summary of Bid Price)                                                                                                                                                                                                                                                                                           Add/Deduct the percentag quoted above/below on the prices of items based on composite schedule of rates.</t>
  </si>
  <si>
    <t>Part -A Road Work                                       (Reconditioning)</t>
  </si>
  <si>
    <t xml:space="preserve"> _______________________________________________________________________________</t>
  </si>
  <si>
    <t xml:space="preserve">Earthwork for road embankment by buldozer i/c ploughing mixing clod breaking dressing &amp; compacting with optimum moisture content lead upto 100' &amp; lift upto 5' in all types of soil except rock. (95-100% Compacted).                                                    </t>
  </si>
  <si>
    <t>Providing Sand Cushion including supplying and spreading pit or canal sand of approved quality from approved surface of supply to site of work i/c watering and rolling etc complete. Rate includes all costs of material T&amp;P &amp; carriage upto site of works.</t>
  </si>
  <si>
    <t>Preparing  Sub-Base  course  by  supplying and  spreading  stone metal 1½ -2”  guage of approved quality from approved quarry in required thickness to proper camber and grade i/c hand packing  filling voids with 20 Cft:  Pit/Canal sand and having 98-100% density as per modified AASHTO specification. (Rate i/cs all cost of material T&amp;P &amp; Carriage upto site of work).</t>
  </si>
  <si>
    <t>%oCft</t>
  </si>
  <si>
    <t xml:space="preserve">B) 85% Denisty Compacted.                                                </t>
  </si>
  <si>
    <t>% Cft</t>
  </si>
  <si>
    <t>% Rft</t>
  </si>
  <si>
    <t>Construction of link road from Thul Tangwani road to village Engineer Majid Hussain Noonari via Pir Bux Noonari, Haji Muhammad Noonari upto connect Khuda Bux Noonari (10.0 Kms)</t>
  </si>
  <si>
    <t>Excavation in foundation bridges other structure i./c dag belling dressing refilling around the structure i/c member laid excavted earth watering and remaining i/c lead upto 100' and lift upto 5.0' in ordinary soil.</t>
  </si>
  <si>
    <t>% oCFt</t>
  </si>
  <si>
    <t>Errection and revoval of rust centering for Rcc or plain c.c. in cement work (2nd class for partal wood vertical (S.No:18)(b))(P-20)</t>
  </si>
  <si>
    <t>PART-B (3'span Culverts 12 Nos.)</t>
  </si>
  <si>
    <t xml:space="preserve">Construction of culverts </t>
  </si>
  <si>
    <t>4 Nos.</t>
  </si>
  <si>
    <t>Each</t>
  </si>
  <si>
    <t>PART-B (4'span Culverts 4 Nos.)</t>
  </si>
  <si>
    <t xml:space="preserve">G.Total (c) </t>
  </si>
  <si>
    <t>Part-C Masonry Structure.</t>
  </si>
  <si>
    <t>Total Part "C"</t>
  </si>
  <si>
    <t>G.Total                                                       A+B+C</t>
  </si>
  <si>
    <t>GOVERNMENT OF SINDH</t>
  </si>
  <si>
    <t>MACHINERY MAINTENANCE DIVISION KHAIRPUR @ SHIKARPUR</t>
  </si>
  <si>
    <t>TENDER / BIDDING DOCUMENTS</t>
  </si>
  <si>
    <t xml:space="preserve">Name of work </t>
  </si>
  <si>
    <t>:</t>
  </si>
  <si>
    <t>N.I.T No: &amp; Date</t>
  </si>
  <si>
    <t>Date of Issue</t>
  </si>
  <si>
    <t xml:space="preserve">Time </t>
  </si>
  <si>
    <t>01:00 p.m</t>
  </si>
  <si>
    <t>Next Date of Issue</t>
  </si>
  <si>
    <t>Date of Opening</t>
  </si>
  <si>
    <t>Next Date of Opening</t>
  </si>
  <si>
    <t xml:space="preserve">Tender issued to </t>
  </si>
  <si>
    <t>D.R.No: Date</t>
  </si>
  <si>
    <t>No: ________  Dated ___________</t>
  </si>
  <si>
    <t>Tender Fee</t>
  </si>
  <si>
    <t>Rs: 3000/=</t>
  </si>
  <si>
    <t>Executive Engineer</t>
  </si>
  <si>
    <t>Machinery Maintenance Division</t>
  </si>
  <si>
    <t>Khairpur @ Shikarpur</t>
  </si>
  <si>
    <t>TC/G-55/318, dated 03-03-2016</t>
  </si>
  <si>
    <t>21- 03 - 2016</t>
  </si>
  <si>
    <t>22- 03 - 2016</t>
  </si>
  <si>
    <t>02:00 p.m</t>
  </si>
  <si>
    <t>11 -04 -2016</t>
  </si>
  <si>
    <t>12 -04 -2016</t>
  </si>
</sst>
</file>

<file path=xl/styles.xml><?xml version="1.0" encoding="utf-8"?>
<styleSheet xmlns="http://schemas.openxmlformats.org/spreadsheetml/2006/main">
  <numFmts count="9">
    <numFmt numFmtId="41" formatCode="_(* #,##0_);_(* \(#,##0\);_(* &quot;-&quot;_);_(@_)"/>
    <numFmt numFmtId="44" formatCode="_(&quot;$&quot;* #,##0.00_);_(&quot;$&quot;* \(#,##0.00\);_(&quot;$&quot;* &quot;-&quot;??_);_(@_)"/>
    <numFmt numFmtId="43" formatCode="_(* #,##0.00_);_(* \(#,##0.00\);_(* &quot;-&quot;??_);_(@_)"/>
    <numFmt numFmtId="164" formatCode="_(* #,##0.000_);_(* \(#,##0.000\);_(* &quot;-&quot;??_);_(@_)"/>
    <numFmt numFmtId="165" formatCode="_(* #,##0_);_(* \(#,##0\);_(* &quot;-&quot;??_);_(@_)"/>
    <numFmt numFmtId="166" formatCode="_-* #,##0\ _F_-;\-* #,##0\ _F_-;_-* &quot;-&quot;\ _F_-;_-@_-"/>
    <numFmt numFmtId="167" formatCode="_-* #,##0.00\ _F_-;\-* #,##0.00\ _F_-;_-* &quot;-&quot;??\ _F_-;_-@_-"/>
    <numFmt numFmtId="168" formatCode="_-* #,##0\ &quot;F&quot;_-;\-* #,##0\ &quot;F&quot;_-;_-* &quot;-&quot;\ &quot;F&quot;_-;_-@_-"/>
    <numFmt numFmtId="169" formatCode="_-* #,##0.00\ &quot;F&quot;_-;\-* #,##0.00\ &quot;F&quot;_-;_-* &quot;-&quot;??\ &quot;F&quot;_-;_-@_-"/>
  </numFmts>
  <fonts count="45">
    <font>
      <sz val="11"/>
      <color theme="1"/>
      <name val="Calibri"/>
      <family val="2"/>
      <scheme val="minor"/>
    </font>
    <font>
      <sz val="11"/>
      <color theme="1"/>
      <name val="Calibri"/>
      <family val="2"/>
      <scheme val="minor"/>
    </font>
    <font>
      <sz val="10"/>
      <name val="Arial"/>
      <family val="2"/>
    </font>
    <font>
      <b/>
      <u/>
      <sz val="14"/>
      <name val="Times New Roman"/>
      <family val="1"/>
    </font>
    <font>
      <b/>
      <sz val="14"/>
      <name val="Times New Roman"/>
      <family val="1"/>
    </font>
    <font>
      <b/>
      <u/>
      <sz val="11"/>
      <name val="Times New Roman"/>
      <family val="1"/>
    </font>
    <font>
      <b/>
      <sz val="11"/>
      <name val="Times New Roman"/>
      <family val="1"/>
    </font>
    <font>
      <b/>
      <sz val="12"/>
      <name val="Times New Roman"/>
      <family val="1"/>
    </font>
    <font>
      <b/>
      <sz val="10"/>
      <name val="Arial"/>
      <family val="2"/>
    </font>
    <font>
      <b/>
      <u/>
      <sz val="12"/>
      <name val="Times New Roman"/>
      <family val="1"/>
    </font>
    <font>
      <b/>
      <sz val="12"/>
      <name val="Arial"/>
      <family val="2"/>
    </font>
    <font>
      <b/>
      <sz val="14"/>
      <name val="Arial"/>
      <family val="2"/>
    </font>
    <font>
      <sz val="14"/>
      <name val="Arial"/>
      <family val="2"/>
    </font>
    <font>
      <sz val="11"/>
      <name val="Book Antiqua"/>
      <family val="1"/>
    </font>
    <font>
      <b/>
      <sz val="11"/>
      <name val="Arial"/>
      <family val="2"/>
    </font>
    <font>
      <b/>
      <sz val="10"/>
      <name val="Arial Black"/>
      <family val="2"/>
    </font>
    <font>
      <b/>
      <u/>
      <sz val="11"/>
      <name val="Arial"/>
      <family val="2"/>
    </font>
    <font>
      <b/>
      <sz val="12"/>
      <name val="Cambria"/>
      <family val="1"/>
    </font>
    <font>
      <sz val="12"/>
      <name val="Arial"/>
      <family val="2"/>
    </font>
    <font>
      <sz val="12"/>
      <name val="Book Antiqua"/>
      <family val="1"/>
    </font>
    <font>
      <sz val="10"/>
      <name val="Arial"/>
    </font>
    <font>
      <sz val="16"/>
      <name val="Arial"/>
      <family val="2"/>
    </font>
    <font>
      <b/>
      <u/>
      <sz val="16"/>
      <name val="Arial"/>
      <family val="2"/>
    </font>
    <font>
      <b/>
      <u/>
      <sz val="12"/>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2"/>
      <name val="Helv"/>
    </font>
    <font>
      <i/>
      <sz val="11"/>
      <color indexed="23"/>
      <name val="Calibri"/>
      <family val="2"/>
    </font>
    <font>
      <sz val="11"/>
      <color indexed="17"/>
      <name val="Calibri"/>
      <family val="2"/>
    </font>
    <font>
      <sz val="8"/>
      <name val="Arial"/>
      <family val="2"/>
      <charset val="178"/>
    </font>
    <font>
      <b/>
      <sz val="12"/>
      <name val="Arial"/>
      <family val="2"/>
      <charset val="178"/>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name val="Arial"/>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26"/>
        <bgColor indexed="64"/>
      </patternFill>
    </fill>
    <fill>
      <patternFill patternType="solid">
        <fgColor indexed="43"/>
      </patternFill>
    </fill>
    <fill>
      <patternFill patternType="solid">
        <fgColor indexed="26"/>
      </patternFill>
    </fill>
  </fills>
  <borders count="39">
    <border>
      <left/>
      <right/>
      <top/>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medium">
        <color indexed="64"/>
      </top>
      <bottom style="medium">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102">
    <xf numFmtId="0" fontId="0" fillId="0" borderId="0"/>
    <xf numFmtId="43" fontId="1" fillId="0" borderId="0" applyFont="0" applyFill="0" applyBorder="0" applyAlignment="0" applyProtection="0"/>
    <xf numFmtId="0" fontId="20" fillId="0" borderId="0"/>
    <xf numFmtId="0" fontId="24" fillId="2" borderId="0" applyNumberFormat="0" applyBorder="0" applyAlignment="0" applyProtection="0"/>
    <xf numFmtId="0" fontId="24" fillId="3" borderId="0" applyNumberFormat="0" applyBorder="0" applyAlignment="0" applyProtection="0"/>
    <xf numFmtId="0" fontId="24" fillId="4" borderId="0" applyNumberFormat="0" applyBorder="0" applyAlignment="0" applyProtection="0"/>
    <xf numFmtId="0" fontId="24" fillId="5" borderId="0" applyNumberFormat="0" applyBorder="0" applyAlignment="0" applyProtection="0"/>
    <xf numFmtId="0" fontId="24" fillId="6" borderId="0" applyNumberFormat="0" applyBorder="0" applyAlignment="0" applyProtection="0"/>
    <xf numFmtId="0" fontId="24" fillId="7" borderId="0" applyNumberFormat="0" applyBorder="0" applyAlignment="0" applyProtection="0"/>
    <xf numFmtId="0" fontId="24" fillId="8"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5" borderId="0" applyNumberFormat="0" applyBorder="0" applyAlignment="0" applyProtection="0"/>
    <xf numFmtId="0" fontId="24" fillId="8" borderId="0" applyNumberFormat="0" applyBorder="0" applyAlignment="0" applyProtection="0"/>
    <xf numFmtId="0" fontId="24" fillId="11" borderId="0" applyNumberFormat="0" applyBorder="0" applyAlignment="0" applyProtection="0"/>
    <xf numFmtId="0" fontId="25" fillId="12"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9" borderId="0" applyNumberFormat="0" applyBorder="0" applyAlignment="0" applyProtection="0"/>
    <xf numFmtId="0" fontId="26" fillId="3" borderId="0" applyNumberFormat="0" applyBorder="0" applyAlignment="0" applyProtection="0"/>
    <xf numFmtId="0" fontId="27" fillId="20" borderId="29" applyNumberFormat="0" applyAlignment="0" applyProtection="0"/>
    <xf numFmtId="0" fontId="28" fillId="21" borderId="30" applyNumberFormat="0" applyAlignment="0" applyProtection="0"/>
    <xf numFmtId="0" fontId="28" fillId="21" borderId="30" applyNumberFormat="0" applyAlignment="0" applyProtection="0"/>
    <xf numFmtId="0" fontId="28" fillId="21" borderId="30" applyNumberFormat="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37" fontId="29" fillId="0" borderId="0"/>
    <xf numFmtId="37" fontId="29" fillId="0" borderId="0"/>
    <xf numFmtId="0" fontId="30" fillId="0" borderId="0" applyNumberFormat="0" applyFill="0" applyBorder="0" applyAlignment="0" applyProtection="0"/>
    <xf numFmtId="0" fontId="31" fillId="4" borderId="0" applyNumberFormat="0" applyBorder="0" applyAlignment="0" applyProtection="0"/>
    <xf numFmtId="38" fontId="32" fillId="22" borderId="0" applyNumberFormat="0" applyBorder="0" applyAlignment="0" applyProtection="0"/>
    <xf numFmtId="0" fontId="33" fillId="0" borderId="31" applyNumberFormat="0" applyAlignment="0" applyProtection="0">
      <alignment horizontal="left" vertical="center"/>
    </xf>
    <xf numFmtId="0" fontId="33" fillId="0" borderId="20">
      <alignment horizontal="left" vertical="center"/>
    </xf>
    <xf numFmtId="0" fontId="34" fillId="0" borderId="32" applyNumberFormat="0" applyFill="0" applyAlignment="0" applyProtection="0"/>
    <xf numFmtId="0" fontId="35" fillId="0" borderId="33" applyNumberFormat="0" applyFill="0" applyAlignment="0" applyProtection="0"/>
    <xf numFmtId="0" fontId="36" fillId="0" borderId="34" applyNumberFormat="0" applyFill="0" applyAlignment="0" applyProtection="0"/>
    <xf numFmtId="0" fontId="36" fillId="0" borderId="0" applyNumberFormat="0" applyFill="0" applyBorder="0" applyAlignment="0" applyProtection="0"/>
    <xf numFmtId="10" fontId="32" fillId="23" borderId="13" applyNumberFormat="0" applyBorder="0" applyAlignment="0" applyProtection="0"/>
    <xf numFmtId="0" fontId="37" fillId="7" borderId="29" applyNumberFormat="0" applyAlignment="0" applyProtection="0"/>
    <xf numFmtId="37" fontId="29" fillId="0" borderId="0"/>
    <xf numFmtId="0" fontId="38" fillId="0" borderId="35" applyNumberFormat="0" applyFill="0" applyAlignment="0" applyProtection="0"/>
    <xf numFmtId="166" fontId="2" fillId="0" borderId="0" applyFont="0" applyFill="0" applyBorder="0" applyAlignment="0" applyProtection="0"/>
    <xf numFmtId="167" fontId="2" fillId="0" borderId="0" applyFont="0" applyFill="0" applyBorder="0" applyAlignment="0" applyProtection="0"/>
    <xf numFmtId="168" fontId="2" fillId="0" borderId="0" applyFont="0" applyFill="0" applyBorder="0" applyAlignment="0" applyProtection="0"/>
    <xf numFmtId="169" fontId="2" fillId="0" borderId="0" applyFont="0" applyFill="0" applyBorder="0" applyAlignment="0" applyProtection="0"/>
    <xf numFmtId="0" fontId="39" fillId="24" borderId="0" applyNumberFormat="0" applyBorder="0" applyAlignment="0" applyProtection="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25" borderId="36" applyNumberFormat="0" applyFont="0" applyAlignment="0" applyProtection="0"/>
    <xf numFmtId="43" fontId="2" fillId="0" borderId="0" applyFont="0" applyFill="0" applyBorder="0" applyAlignment="0" applyProtection="0"/>
    <xf numFmtId="41" fontId="2" fillId="0" borderId="0" applyFont="0" applyFill="0" applyBorder="0" applyAlignment="0" applyProtection="0"/>
    <xf numFmtId="0" fontId="40" fillId="20" borderId="37" applyNumberFormat="0" applyAlignment="0" applyProtection="0"/>
    <xf numFmtId="10"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13" fontId="2" fillId="0" borderId="0" applyFont="0" applyFill="0" applyProtection="0"/>
    <xf numFmtId="37" fontId="29" fillId="0" borderId="0"/>
    <xf numFmtId="37" fontId="29" fillId="0" borderId="0"/>
    <xf numFmtId="37" fontId="29" fillId="0" borderId="0"/>
    <xf numFmtId="0" fontId="41" fillId="0" borderId="0" applyNumberFormat="0" applyFill="0" applyBorder="0" applyAlignment="0" applyProtection="0"/>
    <xf numFmtId="0" fontId="42" fillId="0" borderId="38" applyNumberFormat="0" applyFill="0" applyAlignment="0" applyProtection="0"/>
    <xf numFmtId="37" fontId="29" fillId="0" borderId="0"/>
    <xf numFmtId="37" fontId="29" fillId="0" borderId="0"/>
    <xf numFmtId="0" fontId="43" fillId="0" borderId="0" applyNumberFormat="0" applyFill="0" applyBorder="0" applyAlignment="0" applyProtection="0"/>
  </cellStyleXfs>
  <cellXfs count="134">
    <xf numFmtId="0" fontId="0" fillId="0" borderId="0" xfId="0"/>
    <xf numFmtId="0" fontId="2" fillId="0" borderId="0" xfId="0" applyFont="1"/>
    <xf numFmtId="0" fontId="5" fillId="0" borderId="0" xfId="0" applyFont="1" applyAlignment="1">
      <alignment horizontal="center"/>
    </xf>
    <xf numFmtId="0" fontId="6" fillId="0" borderId="0" xfId="0" applyFont="1" applyAlignment="1">
      <alignment horizontal="center"/>
    </xf>
    <xf numFmtId="0" fontId="8" fillId="0" borderId="0" xfId="0" applyFont="1" applyAlignment="1">
      <alignment horizontal="left"/>
    </xf>
    <xf numFmtId="0" fontId="9" fillId="0" borderId="0" xfId="0" applyFont="1" applyAlignment="1">
      <alignment horizontal="left"/>
    </xf>
    <xf numFmtId="43" fontId="8" fillId="0" borderId="0" xfId="1" applyFont="1" applyAlignment="1">
      <alignment horizontal="center"/>
    </xf>
    <xf numFmtId="0" fontId="8" fillId="0" borderId="0" xfId="0" applyFont="1" applyAlignment="1">
      <alignment horizontal="right"/>
    </xf>
    <xf numFmtId="0" fontId="8" fillId="0" borderId="0" xfId="0" applyFont="1" applyAlignment="1">
      <alignment horizontal="center"/>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164" fontId="10" fillId="0" borderId="2" xfId="1" applyNumberFormat="1" applyFont="1" applyBorder="1" applyAlignment="1">
      <alignment horizontal="center" vertical="center" wrapText="1"/>
    </xf>
    <xf numFmtId="164" fontId="10" fillId="0" borderId="3" xfId="1" applyNumberFormat="1" applyFont="1" applyBorder="1" applyAlignment="1">
      <alignment horizontal="center" vertical="center" wrapText="1"/>
    </xf>
    <xf numFmtId="164" fontId="10" fillId="0" borderId="4" xfId="1" applyNumberFormat="1" applyFont="1" applyBorder="1" applyAlignment="1">
      <alignment horizontal="center" vertical="center" wrapText="1"/>
    </xf>
    <xf numFmtId="0" fontId="10" fillId="0" borderId="1" xfId="0" applyFont="1" applyBorder="1" applyAlignment="1">
      <alignment horizontal="center"/>
    </xf>
    <xf numFmtId="0" fontId="10" fillId="0" borderId="2" xfId="0" applyFont="1" applyBorder="1" applyAlignment="1">
      <alignment horizontal="center" wrapText="1"/>
    </xf>
    <xf numFmtId="0" fontId="10" fillId="0" borderId="4" xfId="0" applyFont="1" applyBorder="1" applyAlignment="1">
      <alignment horizontal="center" wrapText="1"/>
    </xf>
    <xf numFmtId="43" fontId="2" fillId="0" borderId="0" xfId="0" applyNumberFormat="1" applyFont="1"/>
    <xf numFmtId="0" fontId="11" fillId="0" borderId="5" xfId="0" applyFont="1" applyBorder="1" applyAlignment="1">
      <alignment horizontal="center" vertical="top"/>
    </xf>
    <xf numFmtId="0" fontId="12" fillId="0" borderId="6" xfId="0" applyFont="1" applyBorder="1" applyAlignment="1">
      <alignment horizontal="justify" vertical="top" wrapText="1"/>
    </xf>
    <xf numFmtId="43" fontId="10" fillId="0" borderId="7" xfId="1" applyFont="1" applyBorder="1" applyAlignment="1">
      <alignment horizontal="right" vertical="top" wrapText="1"/>
    </xf>
    <xf numFmtId="43" fontId="10" fillId="0" borderId="4" xfId="1" applyFont="1" applyBorder="1" applyAlignment="1">
      <alignment horizontal="right" vertical="top" shrinkToFit="1"/>
    </xf>
    <xf numFmtId="43" fontId="2" fillId="0" borderId="0" xfId="1" applyFont="1"/>
    <xf numFmtId="0" fontId="2" fillId="0" borderId="0" xfId="0" applyFont="1" applyAlignment="1">
      <alignment vertical="top"/>
    </xf>
    <xf numFmtId="0" fontId="8" fillId="0" borderId="0" xfId="0" applyFont="1" applyAlignment="1">
      <alignment vertical="top"/>
    </xf>
    <xf numFmtId="43" fontId="2" fillId="0" borderId="0" xfId="1" applyFont="1" applyAlignment="1">
      <alignment vertical="top"/>
    </xf>
    <xf numFmtId="0" fontId="14" fillId="0" borderId="0" xfId="0" applyFont="1" applyAlignment="1">
      <alignment vertical="top"/>
    </xf>
    <xf numFmtId="43" fontId="10" fillId="0" borderId="11" xfId="0" applyNumberFormat="1" applyFont="1" applyBorder="1" applyAlignment="1">
      <alignment vertical="top"/>
    </xf>
    <xf numFmtId="43" fontId="10" fillId="0" borderId="0" xfId="0" applyNumberFormat="1" applyFont="1" applyAlignment="1">
      <alignment vertical="top"/>
    </xf>
    <xf numFmtId="0" fontId="10" fillId="0" borderId="0" xfId="0" applyFont="1" applyAlignment="1">
      <alignment vertical="top"/>
    </xf>
    <xf numFmtId="43" fontId="10" fillId="0" borderId="11" xfId="1" quotePrefix="1" applyFont="1" applyBorder="1" applyAlignment="1">
      <alignment horizontal="right" vertical="top"/>
    </xf>
    <xf numFmtId="0" fontId="15" fillId="0" borderId="0" xfId="0" applyFont="1" applyAlignment="1">
      <alignment vertical="top"/>
    </xf>
    <xf numFmtId="43" fontId="2" fillId="0" borderId="0" xfId="1" applyFont="1" applyAlignment="1">
      <alignment horizontal="center"/>
    </xf>
    <xf numFmtId="0" fontId="2" fillId="0" borderId="0" xfId="0" applyFont="1" applyAlignment="1">
      <alignment horizontal="right"/>
    </xf>
    <xf numFmtId="0" fontId="8" fillId="0" borderId="0" xfId="0" applyFont="1" applyAlignment="1">
      <alignment horizontal="center"/>
    </xf>
    <xf numFmtId="0" fontId="11" fillId="0" borderId="12" xfId="0" applyFont="1" applyBorder="1" applyAlignment="1">
      <alignment horizontal="center" vertical="top"/>
    </xf>
    <xf numFmtId="0" fontId="11" fillId="0" borderId="6" xfId="0" applyFont="1" applyBorder="1" applyAlignment="1">
      <alignment horizontal="right" vertical="top" wrapText="1"/>
    </xf>
    <xf numFmtId="0" fontId="13" fillId="0" borderId="13" xfId="0" applyFont="1" applyBorder="1" applyAlignment="1">
      <alignment horizontal="center" vertical="top"/>
    </xf>
    <xf numFmtId="0" fontId="11" fillId="0" borderId="14" xfId="0" applyFont="1" applyBorder="1" applyAlignment="1">
      <alignment horizontal="center" vertical="top"/>
    </xf>
    <xf numFmtId="0" fontId="12" fillId="0" borderId="16" xfId="0" applyFont="1" applyBorder="1" applyAlignment="1">
      <alignment horizontal="justify" vertical="top" wrapText="1"/>
    </xf>
    <xf numFmtId="0" fontId="11" fillId="0" borderId="16" xfId="0" applyFont="1" applyBorder="1" applyAlignment="1">
      <alignment horizontal="right" vertical="top" wrapText="1"/>
    </xf>
    <xf numFmtId="0" fontId="13" fillId="0" borderId="16" xfId="0" applyFont="1" applyBorder="1" applyAlignment="1">
      <alignment horizontal="center" vertical="top"/>
    </xf>
    <xf numFmtId="0" fontId="6" fillId="0" borderId="0" xfId="0" applyFont="1" applyAlignment="1"/>
    <xf numFmtId="0" fontId="14" fillId="0" borderId="13" xfId="0" applyFont="1" applyBorder="1" applyAlignment="1">
      <alignment horizontal="center" vertical="center" wrapText="1"/>
    </xf>
    <xf numFmtId="164" fontId="14" fillId="0" borderId="13" xfId="1" applyNumberFormat="1" applyFont="1" applyBorder="1" applyAlignment="1">
      <alignment horizontal="center" vertical="center" wrapText="1"/>
    </xf>
    <xf numFmtId="0" fontId="14" fillId="0" borderId="16" xfId="0" applyFont="1" applyBorder="1" applyAlignment="1">
      <alignment horizontal="left" vertical="center" wrapText="1"/>
    </xf>
    <xf numFmtId="43" fontId="8" fillId="0" borderId="16" xfId="1" applyNumberFormat="1" applyFont="1" applyBorder="1" applyAlignment="1">
      <alignment horizontal="center" vertical="center" wrapText="1"/>
    </xf>
    <xf numFmtId="164" fontId="8" fillId="0" borderId="16" xfId="1" applyNumberFormat="1" applyFont="1" applyBorder="1" applyAlignment="1">
      <alignment horizontal="center" vertical="center" wrapText="1"/>
    </xf>
    <xf numFmtId="43" fontId="14" fillId="0" borderId="16" xfId="1" applyNumberFormat="1" applyFont="1" applyBorder="1" applyAlignment="1">
      <alignment vertical="center" wrapText="1"/>
    </xf>
    <xf numFmtId="0" fontId="14" fillId="0" borderId="15" xfId="0" applyFont="1" applyBorder="1" applyAlignment="1">
      <alignment horizontal="left" vertical="center" wrapText="1"/>
    </xf>
    <xf numFmtId="43" fontId="8" fillId="0" borderId="6" xfId="1" applyNumberFormat="1" applyFont="1" applyBorder="1" applyAlignment="1">
      <alignment horizontal="center" vertical="center" wrapText="1"/>
    </xf>
    <xf numFmtId="164" fontId="8" fillId="0" borderId="6" xfId="1" applyNumberFormat="1" applyFont="1" applyBorder="1" applyAlignment="1">
      <alignment horizontal="center" vertical="center" wrapText="1"/>
    </xf>
    <xf numFmtId="43" fontId="14" fillId="0" borderId="6" xfId="1" applyNumberFormat="1" applyFont="1" applyBorder="1" applyAlignment="1">
      <alignment horizontal="center" vertical="center" wrapText="1"/>
    </xf>
    <xf numFmtId="43" fontId="14" fillId="0" borderId="13" xfId="1" applyNumberFormat="1" applyFont="1" applyBorder="1" applyAlignment="1">
      <alignment horizontal="center" vertical="center" wrapText="1"/>
    </xf>
    <xf numFmtId="0" fontId="16" fillId="0" borderId="15" xfId="0" applyFont="1" applyBorder="1" applyAlignment="1">
      <alignment horizontal="left" vertical="center" wrapText="1"/>
    </xf>
    <xf numFmtId="43" fontId="14" fillId="0" borderId="16" xfId="1" applyNumberFormat="1" applyFont="1" applyBorder="1" applyAlignment="1">
      <alignment horizontal="center" vertical="center" wrapText="1"/>
    </xf>
    <xf numFmtId="164" fontId="14" fillId="0" borderId="17" xfId="1" applyNumberFormat="1" applyFont="1" applyBorder="1" applyAlignment="1">
      <alignment horizontal="center" vertical="center" wrapText="1"/>
    </xf>
    <xf numFmtId="164" fontId="14" fillId="0" borderId="6" xfId="1" applyNumberFormat="1" applyFont="1" applyBorder="1" applyAlignment="1">
      <alignment horizontal="center" vertical="center" wrapText="1"/>
    </xf>
    <xf numFmtId="0" fontId="14" fillId="0" borderId="6" xfId="0" applyFont="1" applyBorder="1" applyAlignment="1">
      <alignment horizontal="center" vertical="center" wrapText="1"/>
    </xf>
    <xf numFmtId="0" fontId="8" fillId="0" borderId="0" xfId="0" applyFont="1" applyAlignment="1">
      <alignment horizontal="center"/>
    </xf>
    <xf numFmtId="0" fontId="6" fillId="0" borderId="0" xfId="0" applyFont="1" applyAlignment="1">
      <alignment horizontal="center"/>
    </xf>
    <xf numFmtId="0" fontId="14" fillId="0" borderId="18" xfId="0" applyFont="1" applyBorder="1" applyAlignment="1">
      <alignment horizontal="left" vertical="top" wrapText="1"/>
    </xf>
    <xf numFmtId="0" fontId="14" fillId="0" borderId="20" xfId="0" applyFont="1" applyBorder="1" applyAlignment="1">
      <alignment horizontal="left" vertical="top" wrapText="1"/>
    </xf>
    <xf numFmtId="0" fontId="14" fillId="0" borderId="19" xfId="0" applyFont="1" applyBorder="1" applyAlignment="1">
      <alignment horizontal="left" vertical="top" wrapText="1"/>
    </xf>
    <xf numFmtId="164" fontId="14" fillId="0" borderId="18" xfId="1" applyNumberFormat="1" applyFont="1" applyBorder="1" applyAlignment="1">
      <alignment horizontal="right" vertical="center" wrapText="1"/>
    </xf>
    <xf numFmtId="164" fontId="14" fillId="0" borderId="19" xfId="1" applyNumberFormat="1" applyFont="1" applyBorder="1" applyAlignment="1">
      <alignment horizontal="right" vertical="center" wrapText="1"/>
    </xf>
    <xf numFmtId="0" fontId="9" fillId="0" borderId="0" xfId="0" applyFont="1" applyAlignment="1">
      <alignment horizontal="center" wrapText="1"/>
    </xf>
    <xf numFmtId="0" fontId="7" fillId="0" borderId="0" xfId="0" applyFont="1" applyAlignment="1">
      <alignment horizontal="center" wrapText="1"/>
    </xf>
    <xf numFmtId="0" fontId="7" fillId="0" borderId="0" xfId="0" applyFont="1" applyAlignment="1">
      <alignment horizontal="left" vertical="top" wrapText="1"/>
    </xf>
    <xf numFmtId="0" fontId="14" fillId="0" borderId="16"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6" xfId="0" applyFont="1" applyBorder="1" applyAlignment="1">
      <alignment horizontal="center" vertical="center" wrapText="1"/>
    </xf>
    <xf numFmtId="164" fontId="14" fillId="0" borderId="18" xfId="1" applyNumberFormat="1" applyFont="1" applyBorder="1" applyAlignment="1">
      <alignment horizontal="center" vertical="center" wrapText="1"/>
    </xf>
    <xf numFmtId="164" fontId="14" fillId="0" borderId="19" xfId="1" applyNumberFormat="1" applyFont="1" applyBorder="1" applyAlignment="1">
      <alignment horizontal="center" vertical="center" wrapText="1"/>
    </xf>
    <xf numFmtId="0" fontId="8" fillId="0" borderId="0" xfId="0" applyFont="1" applyAlignment="1">
      <alignment horizontal="center"/>
    </xf>
    <xf numFmtId="0" fontId="8" fillId="0" borderId="0" xfId="0" quotePrefix="1" applyFont="1" applyAlignment="1">
      <alignment horizontal="center"/>
    </xf>
    <xf numFmtId="0" fontId="3" fillId="0" borderId="0" xfId="0" applyFont="1" applyAlignment="1">
      <alignment horizontal="center" wrapText="1"/>
    </xf>
    <xf numFmtId="0" fontId="4" fillId="0" borderId="0" xfId="0" applyFont="1" applyAlignment="1">
      <alignment horizontal="center" wrapText="1"/>
    </xf>
    <xf numFmtId="0" fontId="5" fillId="0" borderId="0" xfId="0" applyFont="1" applyAlignment="1">
      <alignment horizontal="center"/>
    </xf>
    <xf numFmtId="0" fontId="6" fillId="0" borderId="0" xfId="0" applyFont="1" applyAlignment="1">
      <alignment horizontal="center"/>
    </xf>
    <xf numFmtId="0" fontId="7" fillId="0" borderId="0" xfId="0" applyFont="1" applyAlignment="1">
      <alignment horizontal="center"/>
    </xf>
    <xf numFmtId="0" fontId="10" fillId="0" borderId="8" xfId="0" applyFont="1" applyBorder="1" applyAlignment="1">
      <alignment horizontal="center" vertical="top"/>
    </xf>
    <xf numFmtId="0" fontId="10" fillId="0" borderId="9" xfId="0" applyFont="1" applyBorder="1" applyAlignment="1">
      <alignment horizontal="center" vertical="top"/>
    </xf>
    <xf numFmtId="0" fontId="10" fillId="0" borderId="10" xfId="0" applyFont="1" applyBorder="1" applyAlignment="1">
      <alignment horizontal="center" vertical="top"/>
    </xf>
    <xf numFmtId="0" fontId="10" fillId="0" borderId="3" xfId="0" applyFont="1" applyBorder="1" applyAlignment="1">
      <alignment horizontal="left" vertical="top" wrapText="1"/>
    </xf>
    <xf numFmtId="0" fontId="10" fillId="0" borderId="10" xfId="0" applyFont="1" applyBorder="1" applyAlignment="1">
      <alignment horizontal="left" vertical="top" wrapText="1"/>
    </xf>
    <xf numFmtId="0" fontId="17" fillId="0" borderId="5" xfId="0" applyFont="1" applyBorder="1" applyAlignment="1">
      <alignment horizontal="center" vertical="top"/>
    </xf>
    <xf numFmtId="0" fontId="17" fillId="0" borderId="6" xfId="0" applyFont="1" applyBorder="1" applyAlignment="1">
      <alignment horizontal="right" vertical="top" wrapText="1"/>
    </xf>
    <xf numFmtId="43" fontId="17" fillId="0" borderId="7" xfId="1" applyFont="1" applyBorder="1" applyAlignment="1">
      <alignment horizontal="right" vertical="top" shrinkToFit="1"/>
    </xf>
    <xf numFmtId="0" fontId="17" fillId="0" borderId="12" xfId="0" applyFont="1" applyBorder="1" applyAlignment="1">
      <alignment horizontal="center" vertical="top"/>
    </xf>
    <xf numFmtId="0" fontId="17" fillId="0" borderId="13" xfId="0" applyFont="1" applyBorder="1" applyAlignment="1">
      <alignment horizontal="right" vertical="top" wrapText="1"/>
    </xf>
    <xf numFmtId="2" fontId="17" fillId="0" borderId="6" xfId="0" applyNumberFormat="1" applyFont="1" applyBorder="1" applyAlignment="1">
      <alignment horizontal="right" vertical="top" wrapText="1"/>
    </xf>
    <xf numFmtId="0" fontId="18" fillId="0" borderId="6" xfId="0" applyFont="1" applyBorder="1" applyAlignment="1">
      <alignment horizontal="justify" vertical="top" wrapText="1"/>
    </xf>
    <xf numFmtId="0" fontId="12" fillId="0" borderId="13" xfId="0" applyFont="1" applyBorder="1" applyAlignment="1">
      <alignment horizontal="justify" vertical="top" wrapText="1"/>
    </xf>
    <xf numFmtId="165" fontId="11" fillId="0" borderId="6" xfId="1" applyNumberFormat="1" applyFont="1" applyBorder="1" applyAlignment="1">
      <alignment horizontal="right" vertical="top" shrinkToFit="1"/>
    </xf>
    <xf numFmtId="43" fontId="10" fillId="0" borderId="7" xfId="1" applyFont="1" applyBorder="1" applyAlignment="1">
      <alignment horizontal="right" vertical="top" shrinkToFit="1"/>
    </xf>
    <xf numFmtId="0" fontId="4" fillId="0" borderId="0" xfId="0" applyFont="1" applyAlignment="1">
      <alignment horizontal="center" vertical="center" wrapText="1"/>
    </xf>
    <xf numFmtId="0" fontId="10" fillId="0" borderId="5" xfId="0" applyFont="1" applyBorder="1" applyAlignment="1">
      <alignment horizontal="center" vertical="top"/>
    </xf>
    <xf numFmtId="165" fontId="10" fillId="0" borderId="6" xfId="1" applyNumberFormat="1" applyFont="1" applyBorder="1" applyAlignment="1">
      <alignment horizontal="center" vertical="top" shrinkToFit="1"/>
    </xf>
    <xf numFmtId="2" fontId="10" fillId="0" borderId="6" xfId="0" applyNumberFormat="1" applyFont="1" applyBorder="1" applyAlignment="1">
      <alignment horizontal="right" vertical="top" wrapText="1"/>
    </xf>
    <xf numFmtId="0" fontId="19" fillId="0" borderId="6" xfId="0" applyFont="1" applyBorder="1" applyAlignment="1">
      <alignment horizontal="center" vertical="top"/>
    </xf>
    <xf numFmtId="43" fontId="18" fillId="0" borderId="0" xfId="0" applyNumberFormat="1" applyFont="1"/>
    <xf numFmtId="0" fontId="18" fillId="0" borderId="0" xfId="0" applyFont="1"/>
    <xf numFmtId="165" fontId="10" fillId="0" borderId="6" xfId="1" applyNumberFormat="1" applyFont="1" applyBorder="1" applyAlignment="1">
      <alignment horizontal="center" vertical="top" wrapText="1"/>
    </xf>
    <xf numFmtId="43" fontId="10" fillId="0" borderId="6" xfId="1" applyNumberFormat="1" applyFont="1" applyBorder="1" applyAlignment="1">
      <alignment horizontal="center" vertical="top" wrapText="1"/>
    </xf>
    <xf numFmtId="43" fontId="10" fillId="0" borderId="0" xfId="0" applyNumberFormat="1" applyFont="1"/>
    <xf numFmtId="0" fontId="7" fillId="0" borderId="0" xfId="0" applyFont="1" applyAlignment="1">
      <alignment horizontal="center" vertical="center" wrapText="1"/>
    </xf>
    <xf numFmtId="0" fontId="10" fillId="0" borderId="5" xfId="0" applyFont="1" applyBorder="1" applyAlignment="1">
      <alignment horizontal="center" vertical="center"/>
    </xf>
    <xf numFmtId="165" fontId="10" fillId="0" borderId="6" xfId="1" applyNumberFormat="1" applyFont="1" applyBorder="1" applyAlignment="1">
      <alignment horizontal="center" vertical="center" shrinkToFit="1"/>
    </xf>
    <xf numFmtId="0" fontId="18" fillId="0" borderId="6" xfId="0" applyFont="1" applyBorder="1" applyAlignment="1">
      <alignment horizontal="justify" vertical="center" wrapText="1"/>
    </xf>
    <xf numFmtId="2" fontId="10" fillId="0" borderId="6" xfId="0" applyNumberFormat="1" applyFont="1" applyBorder="1" applyAlignment="1">
      <alignment horizontal="right" vertical="center" wrapText="1"/>
    </xf>
    <xf numFmtId="0" fontId="19" fillId="0" borderId="6" xfId="0" applyFont="1" applyBorder="1" applyAlignment="1">
      <alignment horizontal="center" vertical="center"/>
    </xf>
    <xf numFmtId="43" fontId="10" fillId="0" borderId="7" xfId="1" applyFont="1" applyBorder="1" applyAlignment="1">
      <alignment horizontal="right" vertical="center" wrapText="1"/>
    </xf>
    <xf numFmtId="0" fontId="18" fillId="0" borderId="0" xfId="2" applyFont="1" applyAlignment="1">
      <alignment vertical="top"/>
    </xf>
    <xf numFmtId="0" fontId="18" fillId="0" borderId="21" xfId="2" applyFont="1" applyBorder="1" applyAlignment="1">
      <alignment vertical="top"/>
    </xf>
    <xf numFmtId="0" fontId="18" fillId="0" borderId="22" xfId="2" applyFont="1" applyBorder="1" applyAlignment="1">
      <alignment vertical="top"/>
    </xf>
    <xf numFmtId="0" fontId="18" fillId="0" borderId="23" xfId="2" applyFont="1" applyBorder="1" applyAlignment="1">
      <alignment vertical="top"/>
    </xf>
    <xf numFmtId="0" fontId="18" fillId="0" borderId="24" xfId="2" applyFont="1" applyBorder="1" applyAlignment="1">
      <alignment vertical="top"/>
    </xf>
    <xf numFmtId="0" fontId="18" fillId="0" borderId="0" xfId="2" applyFont="1" applyBorder="1" applyAlignment="1">
      <alignment vertical="top"/>
    </xf>
    <xf numFmtId="0" fontId="18" fillId="0" borderId="25" xfId="2" applyFont="1" applyBorder="1" applyAlignment="1">
      <alignment vertical="top"/>
    </xf>
    <xf numFmtId="0" fontId="21" fillId="0" borderId="24" xfId="2" applyFont="1" applyBorder="1" applyAlignment="1">
      <alignment vertical="top"/>
    </xf>
    <xf numFmtId="0" fontId="22" fillId="0" borderId="0" xfId="2" applyFont="1" applyBorder="1" applyAlignment="1">
      <alignment horizontal="center" vertical="top"/>
    </xf>
    <xf numFmtId="0" fontId="21" fillId="0" borderId="25" xfId="2" applyFont="1" applyBorder="1" applyAlignment="1">
      <alignment vertical="top"/>
    </xf>
    <xf numFmtId="0" fontId="21" fillId="0" borderId="0" xfId="2" applyFont="1" applyAlignment="1">
      <alignment vertical="top"/>
    </xf>
    <xf numFmtId="0" fontId="16" fillId="0" borderId="0" xfId="2" applyFont="1" applyBorder="1" applyAlignment="1">
      <alignment horizontal="center" vertical="top"/>
    </xf>
    <xf numFmtId="0" fontId="23" fillId="0" borderId="0" xfId="2" applyFont="1" applyBorder="1" applyAlignment="1">
      <alignment horizontal="center" vertical="top"/>
    </xf>
    <xf numFmtId="0" fontId="18" fillId="0" borderId="11" xfId="2" applyFont="1" applyBorder="1" applyAlignment="1">
      <alignment vertical="top"/>
    </xf>
    <xf numFmtId="0" fontId="18" fillId="0" borderId="20" xfId="2" applyFont="1" applyBorder="1" applyAlignment="1">
      <alignment vertical="top"/>
    </xf>
    <xf numFmtId="0" fontId="18" fillId="0" borderId="0" xfId="2" applyFont="1" applyBorder="1" applyAlignment="1">
      <alignment horizontal="center" vertical="top"/>
    </xf>
    <xf numFmtId="0" fontId="18" fillId="0" borderId="26" xfId="2" applyFont="1" applyBorder="1" applyAlignment="1">
      <alignment vertical="top"/>
    </xf>
    <xf numFmtId="0" fontId="18" fillId="0" borderId="27" xfId="2" applyFont="1" applyBorder="1" applyAlignment="1">
      <alignment vertical="top"/>
    </xf>
    <xf numFmtId="0" fontId="18" fillId="0" borderId="28" xfId="2" applyFont="1" applyBorder="1" applyAlignment="1">
      <alignment vertical="top"/>
    </xf>
    <xf numFmtId="0" fontId="18" fillId="0" borderId="11" xfId="2" quotePrefix="1" applyFont="1" applyBorder="1" applyAlignment="1">
      <alignment vertical="top"/>
    </xf>
    <xf numFmtId="0" fontId="44" fillId="0" borderId="0" xfId="2" applyFont="1" applyBorder="1" applyAlignment="1">
      <alignment horizontal="justify" vertical="top" wrapText="1"/>
    </xf>
  </cellXfs>
  <cellStyles count="102">
    <cellStyle name="20% - Accent1 2" xfId="3"/>
    <cellStyle name="20% - Accent2 2" xfId="4"/>
    <cellStyle name="20% - Accent3 2" xfId="5"/>
    <cellStyle name="20% - Accent4 2" xfId="6"/>
    <cellStyle name="20% - Accent5 2" xfId="7"/>
    <cellStyle name="20% - Accent6 2" xfId="8"/>
    <cellStyle name="40% - Accent1 2" xfId="9"/>
    <cellStyle name="40% - Accent2 2" xfId="10"/>
    <cellStyle name="40% - Accent3 2" xfId="11"/>
    <cellStyle name="40% - Accent4 2" xfId="12"/>
    <cellStyle name="40% - Accent5 2" xfId="13"/>
    <cellStyle name="40% - Accent6 2" xfId="14"/>
    <cellStyle name="60% - Accent1 2" xfId="15"/>
    <cellStyle name="60% - Accent2 2" xfId="16"/>
    <cellStyle name="60% - Accent3 2" xfId="17"/>
    <cellStyle name="60% - Accent4 2" xfId="18"/>
    <cellStyle name="60% - Accent5 2" xfId="19"/>
    <cellStyle name="60% - Accent6 2" xfId="20"/>
    <cellStyle name="Accent1 2" xfId="21"/>
    <cellStyle name="Accent2 2" xfId="22"/>
    <cellStyle name="Accent3 2" xfId="23"/>
    <cellStyle name="Accent4 2" xfId="24"/>
    <cellStyle name="Accent5 2" xfId="25"/>
    <cellStyle name="Accent6 2" xfId="26"/>
    <cellStyle name="Bad 2" xfId="27"/>
    <cellStyle name="Calculation 2" xfId="28"/>
    <cellStyle name="Check Cell 2" xfId="29"/>
    <cellStyle name="Check Cell 3" xfId="30"/>
    <cellStyle name="Check Cell 4" xfId="31"/>
    <cellStyle name="Comma" xfId="1" builtinId="3"/>
    <cellStyle name="Comma 10" xfId="32"/>
    <cellStyle name="Comma 11" xfId="33"/>
    <cellStyle name="Comma 12" xfId="34"/>
    <cellStyle name="Comma 13" xfId="35"/>
    <cellStyle name="Comma 13 2" xfId="36"/>
    <cellStyle name="Comma 2" xfId="37"/>
    <cellStyle name="Comma 2 2" xfId="38"/>
    <cellStyle name="Comma 2 2 2" xfId="39"/>
    <cellStyle name="Comma 2 3" xfId="40"/>
    <cellStyle name="Comma 3" xfId="41"/>
    <cellStyle name="Comma 3 2" xfId="42"/>
    <cellStyle name="Comma 4" xfId="43"/>
    <cellStyle name="Comma 5" xfId="44"/>
    <cellStyle name="Comma 6" xfId="45"/>
    <cellStyle name="Comma 7" xfId="46"/>
    <cellStyle name="Comma 8" xfId="47"/>
    <cellStyle name="Comma 9" xfId="48"/>
    <cellStyle name="Currency 2" xfId="49"/>
    <cellStyle name="Custo - Style1" xfId="50"/>
    <cellStyle name="Data  - Style2" xfId="51"/>
    <cellStyle name="Explanatory Text 2" xfId="52"/>
    <cellStyle name="Good 2" xfId="53"/>
    <cellStyle name="Grey" xfId="54"/>
    <cellStyle name="Header1" xfId="55"/>
    <cellStyle name="Header2" xfId="56"/>
    <cellStyle name="Heading 1 2" xfId="57"/>
    <cellStyle name="Heading 2 2" xfId="58"/>
    <cellStyle name="Heading 3 2" xfId="59"/>
    <cellStyle name="Heading 4 2" xfId="60"/>
    <cellStyle name="Input [yellow]" xfId="61"/>
    <cellStyle name="Input 2" xfId="62"/>
    <cellStyle name="Label - Style3" xfId="63"/>
    <cellStyle name="Linked Cell 2" xfId="64"/>
    <cellStyle name="Milliers [0]_pldt" xfId="65"/>
    <cellStyle name="Milliers_pldt" xfId="66"/>
    <cellStyle name="Monétaire [0]_pldt" xfId="67"/>
    <cellStyle name="Monétaire_pldt" xfId="68"/>
    <cellStyle name="Neutral 2" xfId="69"/>
    <cellStyle name="Normal" xfId="0" builtinId="0"/>
    <cellStyle name="Normal - Style1" xfId="70"/>
    <cellStyle name="Normal 10" xfId="71"/>
    <cellStyle name="Normal 11" xfId="72"/>
    <cellStyle name="Normal 12" xfId="73"/>
    <cellStyle name="Normal 13" xfId="74"/>
    <cellStyle name="Normal 13 2" xfId="75"/>
    <cellStyle name="Normal 14" xfId="76"/>
    <cellStyle name="Normal 2" xfId="2"/>
    <cellStyle name="Normal 3" xfId="77"/>
    <cellStyle name="Normal 3 2" xfId="78"/>
    <cellStyle name="Normal 3 3" xfId="79"/>
    <cellStyle name="Normal 4" xfId="80"/>
    <cellStyle name="Normal 5" xfId="81"/>
    <cellStyle name="Normal 6" xfId="82"/>
    <cellStyle name="Normal 7" xfId="83"/>
    <cellStyle name="Normal 8" xfId="84"/>
    <cellStyle name="Normal 9" xfId="85"/>
    <cellStyle name="Note 2" xfId="86"/>
    <cellStyle name="Œ…‹æØ‚è [0.00]_Table5" xfId="87"/>
    <cellStyle name="Œ…‹æØ‚è_Table5" xfId="88"/>
    <cellStyle name="Output 2" xfId="89"/>
    <cellStyle name="Percent [2]" xfId="90"/>
    <cellStyle name="Percent 2" xfId="91"/>
    <cellStyle name="Percent 3" xfId="92"/>
    <cellStyle name="Pourcentage_pldt" xfId="93"/>
    <cellStyle name="Reset - Style4" xfId="94"/>
    <cellStyle name="Table - Style5" xfId="95"/>
    <cellStyle name="Title - Style6" xfId="96"/>
    <cellStyle name="Title 2" xfId="97"/>
    <cellStyle name="Total 2" xfId="98"/>
    <cellStyle name="TotCo - Style7" xfId="99"/>
    <cellStyle name="TotRo - Style8" xfId="100"/>
    <cellStyle name="Warning Text 2" xfId="10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152400</xdr:colOff>
      <xdr:row>2</xdr:row>
      <xdr:rowOff>161925</xdr:rowOff>
    </xdr:from>
    <xdr:to>
      <xdr:col>8</xdr:col>
      <xdr:colOff>360045</xdr:colOff>
      <xdr:row>4</xdr:row>
      <xdr:rowOff>146685</xdr:rowOff>
    </xdr:to>
    <xdr:sp macro="" textlink="">
      <xdr:nvSpPr>
        <xdr:cNvPr id="2" name="WordArt 1"/>
        <xdr:cNvSpPr>
          <a:spLocks noChangeArrowheads="1" noChangeShapeType="1" noTextEdit="1"/>
        </xdr:cNvSpPr>
      </xdr:nvSpPr>
      <xdr:spPr bwMode="auto">
        <a:xfrm>
          <a:off x="152400" y="752475"/>
          <a:ext cx="5370195" cy="365760"/>
        </a:xfrm>
        <a:prstGeom prst="rect">
          <a:avLst/>
        </a:prstGeom>
      </xdr:spPr>
      <xdr:txBody>
        <a:bodyPr wrap="none" fromWordArt="1">
          <a:prstTxWarp prst="textPlain">
            <a:avLst>
              <a:gd name="adj" fmla="val 50000"/>
            </a:avLst>
          </a:prstTxWarp>
        </a:bodyPr>
        <a:lstStyle/>
        <a:p>
          <a:pPr algn="ctr" rtl="0"/>
          <a:r>
            <a:rPr lang="en-US" sz="3600" kern="10" spc="0">
              <a:ln w="9525">
                <a:solidFill>
                  <a:srgbClr val="000000"/>
                </a:solidFill>
                <a:round/>
                <a:headEnd/>
                <a:tailEnd/>
              </a:ln>
              <a:gradFill rotWithShape="1">
                <a:gsLst>
                  <a:gs pos="0">
                    <a:srgbClr val="FFFFFF">
                      <a:gamma/>
                      <a:shade val="46275"/>
                      <a:invGamma/>
                    </a:srgbClr>
                  </a:gs>
                  <a:gs pos="100000">
                    <a:srgbClr val="FFFFFF"/>
                  </a:gs>
                </a:gsLst>
                <a:lin ang="5400000" scaled="1"/>
              </a:gradFill>
              <a:effectLst/>
              <a:latin typeface="Arial Black"/>
            </a:rPr>
            <a:t>WORKS AND SERVICES DEPARTMENT </a:t>
          </a:r>
        </a:p>
      </xdr:txBody>
    </xdr:sp>
    <xdr:clientData/>
  </xdr:twoCellAnchor>
  <xdr:twoCellAnchor>
    <xdr:from>
      <xdr:col>3</xdr:col>
      <xdr:colOff>152400</xdr:colOff>
      <xdr:row>6</xdr:row>
      <xdr:rowOff>28575</xdr:rowOff>
    </xdr:from>
    <xdr:to>
      <xdr:col>5</xdr:col>
      <xdr:colOff>142875</xdr:colOff>
      <xdr:row>12</xdr:row>
      <xdr:rowOff>152400</xdr:rowOff>
    </xdr:to>
    <xdr:pic>
      <xdr:nvPicPr>
        <xdr:cNvPr id="3" name="Picture 2" descr="Government of Sindh"/>
        <xdr:cNvPicPr>
          <a:picLocks noChangeAspect="1" noChangeArrowheads="1"/>
        </xdr:cNvPicPr>
      </xdr:nvPicPr>
      <xdr:blipFill>
        <a:blip xmlns:r="http://schemas.openxmlformats.org/officeDocument/2006/relationships" r:embed="rId1" cstate="print"/>
        <a:srcRect/>
        <a:stretch>
          <a:fillRect/>
        </a:stretch>
      </xdr:blipFill>
      <xdr:spPr bwMode="auto">
        <a:xfrm>
          <a:off x="2362200" y="1381125"/>
          <a:ext cx="1114425" cy="12668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314325</xdr:colOff>
      <xdr:row>23</xdr:row>
      <xdr:rowOff>182657</xdr:rowOff>
    </xdr:from>
    <xdr:to>
      <xdr:col>5</xdr:col>
      <xdr:colOff>1038225</xdr:colOff>
      <xdr:row>28</xdr:row>
      <xdr:rowOff>87407</xdr:rowOff>
    </xdr:to>
    <xdr:sp macro="" textlink="">
      <xdr:nvSpPr>
        <xdr:cNvPr id="2" name="TextBox 1"/>
        <xdr:cNvSpPr txBox="1"/>
      </xdr:nvSpPr>
      <xdr:spPr>
        <a:xfrm>
          <a:off x="2781300" y="7307357"/>
          <a:ext cx="2800350" cy="857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400" b="1"/>
            <a:t>Executive Engineer</a:t>
          </a:r>
        </a:p>
        <a:p>
          <a:pPr algn="ctr"/>
          <a:r>
            <a:rPr lang="en-US" sz="1400" b="1"/>
            <a:t>Machinery Maintenance Division</a:t>
          </a:r>
        </a:p>
        <a:p>
          <a:pPr algn="ctr"/>
          <a:r>
            <a:rPr lang="en-US" sz="1400" b="1"/>
            <a:t>Khairpur @ Shikarpur</a:t>
          </a:r>
        </a:p>
        <a:p>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2120900</xdr:colOff>
      <xdr:row>31</xdr:row>
      <xdr:rowOff>140756</xdr:rowOff>
    </xdr:from>
    <xdr:to>
      <xdr:col>5</xdr:col>
      <xdr:colOff>977900</xdr:colOff>
      <xdr:row>36</xdr:row>
      <xdr:rowOff>74081</xdr:rowOff>
    </xdr:to>
    <xdr:sp macro="" textlink="">
      <xdr:nvSpPr>
        <xdr:cNvPr id="2" name="TextBox 1"/>
        <xdr:cNvSpPr txBox="1">
          <a:spLocks noChangeArrowheads="1"/>
        </xdr:cNvSpPr>
      </xdr:nvSpPr>
      <xdr:spPr bwMode="auto">
        <a:xfrm>
          <a:off x="3359150" y="17550339"/>
          <a:ext cx="4318000" cy="727075"/>
        </a:xfrm>
        <a:prstGeom prst="rect">
          <a:avLst/>
        </a:prstGeom>
        <a:noFill/>
        <a:ln w="9525">
          <a:noFill/>
          <a:miter lim="800000"/>
          <a:headEnd/>
          <a:tailEnd/>
        </a:ln>
      </xdr:spPr>
      <xdr:txBody>
        <a:bodyPr vertOverflow="clip" wrap="square" lIns="36576" tIns="32004" rIns="36576" bIns="0" anchor="t" upright="1"/>
        <a:lstStyle/>
        <a:p>
          <a:pPr algn="ctr" rtl="1">
            <a:defRPr sz="1000"/>
          </a:pPr>
          <a:r>
            <a:rPr lang="en-US" sz="1400" b="1" i="0" strike="noStrike">
              <a:solidFill>
                <a:srgbClr val="000000"/>
              </a:solidFill>
              <a:latin typeface="Calibri"/>
              <a:cs typeface="Calibri"/>
            </a:rPr>
            <a:t>Executive Engineer</a:t>
          </a:r>
        </a:p>
        <a:p>
          <a:pPr algn="ctr" rtl="1">
            <a:defRPr sz="1000"/>
          </a:pPr>
          <a:r>
            <a:rPr lang="en-US" sz="1400" b="1" i="0" strike="noStrike">
              <a:solidFill>
                <a:srgbClr val="000000"/>
              </a:solidFill>
              <a:latin typeface="Calibri"/>
              <a:cs typeface="Calibri"/>
            </a:rPr>
            <a:t>Machinery Maintenance Division</a:t>
          </a:r>
        </a:p>
        <a:p>
          <a:pPr algn="ctr" rtl="1">
            <a:defRPr sz="1000"/>
          </a:pPr>
          <a:r>
            <a:rPr lang="en-US" sz="1400" b="1" i="0" strike="noStrike">
              <a:solidFill>
                <a:srgbClr val="000000"/>
              </a:solidFill>
              <a:latin typeface="Calibri"/>
              <a:cs typeface="Calibri"/>
            </a:rPr>
            <a:t>Khairpur @ Shikarpur</a:t>
          </a:r>
        </a:p>
        <a:p>
          <a:pPr algn="ctr" rtl="1">
            <a:defRPr sz="1000"/>
          </a:pPr>
          <a:endParaRPr lang="en-US" sz="1400" b="1" i="0" strike="noStrike">
            <a:solidFill>
              <a:srgbClr val="000000"/>
            </a:solidFill>
            <a:latin typeface="Calibri"/>
            <a:cs typeface="Calibri"/>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2247900</xdr:colOff>
      <xdr:row>21</xdr:row>
      <xdr:rowOff>3174</xdr:rowOff>
    </xdr:from>
    <xdr:to>
      <xdr:col>6</xdr:col>
      <xdr:colOff>4233</xdr:colOff>
      <xdr:row>25</xdr:row>
      <xdr:rowOff>95249</xdr:rowOff>
    </xdr:to>
    <xdr:sp macro="" textlink="">
      <xdr:nvSpPr>
        <xdr:cNvPr id="2" name="TextBox 1"/>
        <xdr:cNvSpPr txBox="1">
          <a:spLocks noChangeArrowheads="1"/>
        </xdr:cNvSpPr>
      </xdr:nvSpPr>
      <xdr:spPr bwMode="auto">
        <a:xfrm>
          <a:off x="3390900" y="10798174"/>
          <a:ext cx="3556000" cy="727075"/>
        </a:xfrm>
        <a:prstGeom prst="rect">
          <a:avLst/>
        </a:prstGeom>
        <a:noFill/>
        <a:ln w="9525">
          <a:noFill/>
          <a:miter lim="800000"/>
          <a:headEnd/>
          <a:tailEnd/>
        </a:ln>
      </xdr:spPr>
      <xdr:txBody>
        <a:bodyPr vertOverflow="clip" wrap="square" lIns="36576" tIns="32004" rIns="36576" bIns="0" anchor="t" upright="1"/>
        <a:lstStyle/>
        <a:p>
          <a:pPr algn="ctr" rtl="1">
            <a:defRPr sz="1000"/>
          </a:pPr>
          <a:r>
            <a:rPr lang="en-US" sz="1400" b="1" i="0" strike="noStrike">
              <a:solidFill>
                <a:srgbClr val="000000"/>
              </a:solidFill>
              <a:latin typeface="Calibri"/>
              <a:cs typeface="Calibri"/>
            </a:rPr>
            <a:t>Executive Engineer</a:t>
          </a:r>
        </a:p>
        <a:p>
          <a:pPr algn="ctr" rtl="1">
            <a:defRPr sz="1000"/>
          </a:pPr>
          <a:r>
            <a:rPr lang="en-US" sz="1400" b="1" i="0" strike="noStrike">
              <a:solidFill>
                <a:srgbClr val="000000"/>
              </a:solidFill>
              <a:latin typeface="Calibri"/>
              <a:cs typeface="Calibri"/>
            </a:rPr>
            <a:t>Machinery Maintenance Division</a:t>
          </a:r>
        </a:p>
        <a:p>
          <a:pPr algn="ctr" rtl="1">
            <a:defRPr sz="1000"/>
          </a:pPr>
          <a:r>
            <a:rPr lang="en-US" sz="1400" b="1" i="0" strike="noStrike">
              <a:solidFill>
                <a:srgbClr val="000000"/>
              </a:solidFill>
              <a:latin typeface="Calibri"/>
              <a:cs typeface="Calibri"/>
            </a:rPr>
            <a:t>Khairpur @ Shikarpur</a:t>
          </a:r>
        </a:p>
        <a:p>
          <a:pPr algn="ctr" rtl="1">
            <a:defRPr sz="1000"/>
          </a:pPr>
          <a:endParaRPr lang="en-US" sz="1400" b="1" i="0" strike="noStrike">
            <a:solidFill>
              <a:srgbClr val="000000"/>
            </a:solidFill>
            <a:latin typeface="Calibri"/>
            <a:cs typeface="Calibri"/>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2247900</xdr:colOff>
      <xdr:row>28</xdr:row>
      <xdr:rowOff>3174</xdr:rowOff>
    </xdr:from>
    <xdr:to>
      <xdr:col>6</xdr:col>
      <xdr:colOff>4233</xdr:colOff>
      <xdr:row>32</xdr:row>
      <xdr:rowOff>95249</xdr:rowOff>
    </xdr:to>
    <xdr:sp macro="" textlink="">
      <xdr:nvSpPr>
        <xdr:cNvPr id="2" name="TextBox 1"/>
        <xdr:cNvSpPr txBox="1">
          <a:spLocks noChangeArrowheads="1"/>
        </xdr:cNvSpPr>
      </xdr:nvSpPr>
      <xdr:spPr bwMode="auto">
        <a:xfrm>
          <a:off x="3390900" y="10166349"/>
          <a:ext cx="3566583" cy="739775"/>
        </a:xfrm>
        <a:prstGeom prst="rect">
          <a:avLst/>
        </a:prstGeom>
        <a:noFill/>
        <a:ln w="9525">
          <a:noFill/>
          <a:miter lim="800000"/>
          <a:headEnd/>
          <a:tailEnd/>
        </a:ln>
      </xdr:spPr>
      <xdr:txBody>
        <a:bodyPr vertOverflow="clip" wrap="square" lIns="36576" tIns="32004" rIns="36576" bIns="0" anchor="t" upright="1"/>
        <a:lstStyle/>
        <a:p>
          <a:pPr algn="ctr" rtl="1">
            <a:defRPr sz="1000"/>
          </a:pPr>
          <a:r>
            <a:rPr lang="en-US" sz="1400" b="1" i="0" strike="noStrike">
              <a:solidFill>
                <a:srgbClr val="000000"/>
              </a:solidFill>
              <a:latin typeface="Calibri"/>
              <a:cs typeface="Calibri"/>
            </a:rPr>
            <a:t>Executive Engineer</a:t>
          </a:r>
        </a:p>
        <a:p>
          <a:pPr algn="ctr" rtl="1">
            <a:defRPr sz="1000"/>
          </a:pPr>
          <a:r>
            <a:rPr lang="en-US" sz="1400" b="1" i="0" strike="noStrike">
              <a:solidFill>
                <a:srgbClr val="000000"/>
              </a:solidFill>
              <a:latin typeface="Calibri"/>
              <a:cs typeface="Calibri"/>
            </a:rPr>
            <a:t>Machinery Maintenance Division</a:t>
          </a:r>
        </a:p>
        <a:p>
          <a:pPr algn="ctr" rtl="1">
            <a:defRPr sz="1000"/>
          </a:pPr>
          <a:r>
            <a:rPr lang="en-US" sz="1400" b="1" i="0" strike="noStrike">
              <a:solidFill>
                <a:srgbClr val="000000"/>
              </a:solidFill>
              <a:latin typeface="Calibri"/>
              <a:cs typeface="Calibri"/>
            </a:rPr>
            <a:t>Khairpur @ Shikarpur</a:t>
          </a:r>
        </a:p>
        <a:p>
          <a:pPr algn="ctr" rtl="1">
            <a:defRPr sz="1000"/>
          </a:pPr>
          <a:endParaRPr lang="en-US" sz="1400" b="1" i="0" strike="noStrike">
            <a:solidFill>
              <a:srgbClr val="000000"/>
            </a:solidFill>
            <a:latin typeface="Calibri"/>
            <a:cs typeface="Calibri"/>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102\Shared\Ahsan\a-HMP\Sec-3C\IPC%233C-43\WINDOWS\TEMP\ITB2\12CGOU.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92.168.0.102\Shared\Hala-inv\WINDOWS\TEMP\ITB2\12CGOU.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ala-inv/WINDOWS/TEMP/ITB2/12CGOU.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Ahsan/a-HMP/Sec-3C/IPC%233C-43/WINDOWS/TEMP/ITB2/12CGOU.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12CGOU"/>
    </sheetNames>
    <sheetDataSet>
      <sheetData sheetId="0"/>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12CGOU"/>
    </sheetNames>
    <sheetDataSet>
      <sheetData sheetId="0"/>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12CGOU"/>
    </sheetNames>
    <sheetDataSet>
      <sheetData sheetId="0"/>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12CGOU"/>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I51"/>
  <sheetViews>
    <sheetView tabSelected="1" topLeftCell="A34" workbookViewId="0">
      <selection activeCell="D54" sqref="D54"/>
    </sheetView>
  </sheetViews>
  <sheetFormatPr defaultRowHeight="15"/>
  <cols>
    <col min="1" max="1" width="6.85546875" style="113" customWidth="1"/>
    <col min="2" max="2" width="23.42578125" style="113" customWidth="1"/>
    <col min="3" max="3" width="2.85546875" style="113" customWidth="1"/>
    <col min="4" max="4" width="7.7109375" style="113" customWidth="1"/>
    <col min="5" max="256" width="9.140625" style="113"/>
    <col min="257" max="257" width="6.85546875" style="113" customWidth="1"/>
    <col min="258" max="258" width="23.42578125" style="113" customWidth="1"/>
    <col min="259" max="259" width="2.85546875" style="113" customWidth="1"/>
    <col min="260" max="260" width="7.7109375" style="113" customWidth="1"/>
    <col min="261" max="512" width="9.140625" style="113"/>
    <col min="513" max="513" width="6.85546875" style="113" customWidth="1"/>
    <col min="514" max="514" width="23.42578125" style="113" customWidth="1"/>
    <col min="515" max="515" width="2.85546875" style="113" customWidth="1"/>
    <col min="516" max="516" width="7.7109375" style="113" customWidth="1"/>
    <col min="517" max="768" width="9.140625" style="113"/>
    <col min="769" max="769" width="6.85546875" style="113" customWidth="1"/>
    <col min="770" max="770" width="23.42578125" style="113" customWidth="1"/>
    <col min="771" max="771" width="2.85546875" style="113" customWidth="1"/>
    <col min="772" max="772" width="7.7109375" style="113" customWidth="1"/>
    <col min="773" max="1024" width="9.140625" style="113"/>
    <col min="1025" max="1025" width="6.85546875" style="113" customWidth="1"/>
    <col min="1026" max="1026" width="23.42578125" style="113" customWidth="1"/>
    <col min="1027" max="1027" width="2.85546875" style="113" customWidth="1"/>
    <col min="1028" max="1028" width="7.7109375" style="113" customWidth="1"/>
    <col min="1029" max="1280" width="9.140625" style="113"/>
    <col min="1281" max="1281" width="6.85546875" style="113" customWidth="1"/>
    <col min="1282" max="1282" width="23.42578125" style="113" customWidth="1"/>
    <col min="1283" max="1283" width="2.85546875" style="113" customWidth="1"/>
    <col min="1284" max="1284" width="7.7109375" style="113" customWidth="1"/>
    <col min="1285" max="1536" width="9.140625" style="113"/>
    <col min="1537" max="1537" width="6.85546875" style="113" customWidth="1"/>
    <col min="1538" max="1538" width="23.42578125" style="113" customWidth="1"/>
    <col min="1539" max="1539" width="2.85546875" style="113" customWidth="1"/>
    <col min="1540" max="1540" width="7.7109375" style="113" customWidth="1"/>
    <col min="1541" max="1792" width="9.140625" style="113"/>
    <col min="1793" max="1793" width="6.85546875" style="113" customWidth="1"/>
    <col min="1794" max="1794" width="23.42578125" style="113" customWidth="1"/>
    <col min="1795" max="1795" width="2.85546875" style="113" customWidth="1"/>
    <col min="1796" max="1796" width="7.7109375" style="113" customWidth="1"/>
    <col min="1797" max="2048" width="9.140625" style="113"/>
    <col min="2049" max="2049" width="6.85546875" style="113" customWidth="1"/>
    <col min="2050" max="2050" width="23.42578125" style="113" customWidth="1"/>
    <col min="2051" max="2051" width="2.85546875" style="113" customWidth="1"/>
    <col min="2052" max="2052" width="7.7109375" style="113" customWidth="1"/>
    <col min="2053" max="2304" width="9.140625" style="113"/>
    <col min="2305" max="2305" width="6.85546875" style="113" customWidth="1"/>
    <col min="2306" max="2306" width="23.42578125" style="113" customWidth="1"/>
    <col min="2307" max="2307" width="2.85546875" style="113" customWidth="1"/>
    <col min="2308" max="2308" width="7.7109375" style="113" customWidth="1"/>
    <col min="2309" max="2560" width="9.140625" style="113"/>
    <col min="2561" max="2561" width="6.85546875" style="113" customWidth="1"/>
    <col min="2562" max="2562" width="23.42578125" style="113" customWidth="1"/>
    <col min="2563" max="2563" width="2.85546875" style="113" customWidth="1"/>
    <col min="2564" max="2564" width="7.7109375" style="113" customWidth="1"/>
    <col min="2565" max="2816" width="9.140625" style="113"/>
    <col min="2817" max="2817" width="6.85546875" style="113" customWidth="1"/>
    <col min="2818" max="2818" width="23.42578125" style="113" customWidth="1"/>
    <col min="2819" max="2819" width="2.85546875" style="113" customWidth="1"/>
    <col min="2820" max="2820" width="7.7109375" style="113" customWidth="1"/>
    <col min="2821" max="3072" width="9.140625" style="113"/>
    <col min="3073" max="3073" width="6.85546875" style="113" customWidth="1"/>
    <col min="3074" max="3074" width="23.42578125" style="113" customWidth="1"/>
    <col min="3075" max="3075" width="2.85546875" style="113" customWidth="1"/>
    <col min="3076" max="3076" width="7.7109375" style="113" customWidth="1"/>
    <col min="3077" max="3328" width="9.140625" style="113"/>
    <col min="3329" max="3329" width="6.85546875" style="113" customWidth="1"/>
    <col min="3330" max="3330" width="23.42578125" style="113" customWidth="1"/>
    <col min="3331" max="3331" width="2.85546875" style="113" customWidth="1"/>
    <col min="3332" max="3332" width="7.7109375" style="113" customWidth="1"/>
    <col min="3333" max="3584" width="9.140625" style="113"/>
    <col min="3585" max="3585" width="6.85546875" style="113" customWidth="1"/>
    <col min="3586" max="3586" width="23.42578125" style="113" customWidth="1"/>
    <col min="3587" max="3587" width="2.85546875" style="113" customWidth="1"/>
    <col min="3588" max="3588" width="7.7109375" style="113" customWidth="1"/>
    <col min="3589" max="3840" width="9.140625" style="113"/>
    <col min="3841" max="3841" width="6.85546875" style="113" customWidth="1"/>
    <col min="3842" max="3842" width="23.42578125" style="113" customWidth="1"/>
    <col min="3843" max="3843" width="2.85546875" style="113" customWidth="1"/>
    <col min="3844" max="3844" width="7.7109375" style="113" customWidth="1"/>
    <col min="3845" max="4096" width="9.140625" style="113"/>
    <col min="4097" max="4097" width="6.85546875" style="113" customWidth="1"/>
    <col min="4098" max="4098" width="23.42578125" style="113" customWidth="1"/>
    <col min="4099" max="4099" width="2.85546875" style="113" customWidth="1"/>
    <col min="4100" max="4100" width="7.7109375" style="113" customWidth="1"/>
    <col min="4101" max="4352" width="9.140625" style="113"/>
    <col min="4353" max="4353" width="6.85546875" style="113" customWidth="1"/>
    <col min="4354" max="4354" width="23.42578125" style="113" customWidth="1"/>
    <col min="4355" max="4355" width="2.85546875" style="113" customWidth="1"/>
    <col min="4356" max="4356" width="7.7109375" style="113" customWidth="1"/>
    <col min="4357" max="4608" width="9.140625" style="113"/>
    <col min="4609" max="4609" width="6.85546875" style="113" customWidth="1"/>
    <col min="4610" max="4610" width="23.42578125" style="113" customWidth="1"/>
    <col min="4611" max="4611" width="2.85546875" style="113" customWidth="1"/>
    <col min="4612" max="4612" width="7.7109375" style="113" customWidth="1"/>
    <col min="4613" max="4864" width="9.140625" style="113"/>
    <col min="4865" max="4865" width="6.85546875" style="113" customWidth="1"/>
    <col min="4866" max="4866" width="23.42578125" style="113" customWidth="1"/>
    <col min="4867" max="4867" width="2.85546875" style="113" customWidth="1"/>
    <col min="4868" max="4868" width="7.7109375" style="113" customWidth="1"/>
    <col min="4869" max="5120" width="9.140625" style="113"/>
    <col min="5121" max="5121" width="6.85546875" style="113" customWidth="1"/>
    <col min="5122" max="5122" width="23.42578125" style="113" customWidth="1"/>
    <col min="5123" max="5123" width="2.85546875" style="113" customWidth="1"/>
    <col min="5124" max="5124" width="7.7109375" style="113" customWidth="1"/>
    <col min="5125" max="5376" width="9.140625" style="113"/>
    <col min="5377" max="5377" width="6.85546875" style="113" customWidth="1"/>
    <col min="5378" max="5378" width="23.42578125" style="113" customWidth="1"/>
    <col min="5379" max="5379" width="2.85546875" style="113" customWidth="1"/>
    <col min="5380" max="5380" width="7.7109375" style="113" customWidth="1"/>
    <col min="5381" max="5632" width="9.140625" style="113"/>
    <col min="5633" max="5633" width="6.85546875" style="113" customWidth="1"/>
    <col min="5634" max="5634" width="23.42578125" style="113" customWidth="1"/>
    <col min="5635" max="5635" width="2.85546875" style="113" customWidth="1"/>
    <col min="5636" max="5636" width="7.7109375" style="113" customWidth="1"/>
    <col min="5637" max="5888" width="9.140625" style="113"/>
    <col min="5889" max="5889" width="6.85546875" style="113" customWidth="1"/>
    <col min="5890" max="5890" width="23.42578125" style="113" customWidth="1"/>
    <col min="5891" max="5891" width="2.85546875" style="113" customWidth="1"/>
    <col min="5892" max="5892" width="7.7109375" style="113" customWidth="1"/>
    <col min="5893" max="6144" width="9.140625" style="113"/>
    <col min="6145" max="6145" width="6.85546875" style="113" customWidth="1"/>
    <col min="6146" max="6146" width="23.42578125" style="113" customWidth="1"/>
    <col min="6147" max="6147" width="2.85546875" style="113" customWidth="1"/>
    <col min="6148" max="6148" width="7.7109375" style="113" customWidth="1"/>
    <col min="6149" max="6400" width="9.140625" style="113"/>
    <col min="6401" max="6401" width="6.85546875" style="113" customWidth="1"/>
    <col min="6402" max="6402" width="23.42578125" style="113" customWidth="1"/>
    <col min="6403" max="6403" width="2.85546875" style="113" customWidth="1"/>
    <col min="6404" max="6404" width="7.7109375" style="113" customWidth="1"/>
    <col min="6405" max="6656" width="9.140625" style="113"/>
    <col min="6657" max="6657" width="6.85546875" style="113" customWidth="1"/>
    <col min="6658" max="6658" width="23.42578125" style="113" customWidth="1"/>
    <col min="6659" max="6659" width="2.85546875" style="113" customWidth="1"/>
    <col min="6660" max="6660" width="7.7109375" style="113" customWidth="1"/>
    <col min="6661" max="6912" width="9.140625" style="113"/>
    <col min="6913" max="6913" width="6.85546875" style="113" customWidth="1"/>
    <col min="6914" max="6914" width="23.42578125" style="113" customWidth="1"/>
    <col min="6915" max="6915" width="2.85546875" style="113" customWidth="1"/>
    <col min="6916" max="6916" width="7.7109375" style="113" customWidth="1"/>
    <col min="6917" max="7168" width="9.140625" style="113"/>
    <col min="7169" max="7169" width="6.85546875" style="113" customWidth="1"/>
    <col min="7170" max="7170" width="23.42578125" style="113" customWidth="1"/>
    <col min="7171" max="7171" width="2.85546875" style="113" customWidth="1"/>
    <col min="7172" max="7172" width="7.7109375" style="113" customWidth="1"/>
    <col min="7173" max="7424" width="9.140625" style="113"/>
    <col min="7425" max="7425" width="6.85546875" style="113" customWidth="1"/>
    <col min="7426" max="7426" width="23.42578125" style="113" customWidth="1"/>
    <col min="7427" max="7427" width="2.85546875" style="113" customWidth="1"/>
    <col min="7428" max="7428" width="7.7109375" style="113" customWidth="1"/>
    <col min="7429" max="7680" width="9.140625" style="113"/>
    <col min="7681" max="7681" width="6.85546875" style="113" customWidth="1"/>
    <col min="7682" max="7682" width="23.42578125" style="113" customWidth="1"/>
    <col min="7683" max="7683" width="2.85546875" style="113" customWidth="1"/>
    <col min="7684" max="7684" width="7.7109375" style="113" customWidth="1"/>
    <col min="7685" max="7936" width="9.140625" style="113"/>
    <col min="7937" max="7937" width="6.85546875" style="113" customWidth="1"/>
    <col min="7938" max="7938" width="23.42578125" style="113" customWidth="1"/>
    <col min="7939" max="7939" width="2.85546875" style="113" customWidth="1"/>
    <col min="7940" max="7940" width="7.7109375" style="113" customWidth="1"/>
    <col min="7941" max="8192" width="9.140625" style="113"/>
    <col min="8193" max="8193" width="6.85546875" style="113" customWidth="1"/>
    <col min="8194" max="8194" width="23.42578125" style="113" customWidth="1"/>
    <col min="8195" max="8195" width="2.85546875" style="113" customWidth="1"/>
    <col min="8196" max="8196" width="7.7109375" style="113" customWidth="1"/>
    <col min="8197" max="8448" width="9.140625" style="113"/>
    <col min="8449" max="8449" width="6.85546875" style="113" customWidth="1"/>
    <col min="8450" max="8450" width="23.42578125" style="113" customWidth="1"/>
    <col min="8451" max="8451" width="2.85546875" style="113" customWidth="1"/>
    <col min="8452" max="8452" width="7.7109375" style="113" customWidth="1"/>
    <col min="8453" max="8704" width="9.140625" style="113"/>
    <col min="8705" max="8705" width="6.85546875" style="113" customWidth="1"/>
    <col min="8706" max="8706" width="23.42578125" style="113" customWidth="1"/>
    <col min="8707" max="8707" width="2.85546875" style="113" customWidth="1"/>
    <col min="8708" max="8708" width="7.7109375" style="113" customWidth="1"/>
    <col min="8709" max="8960" width="9.140625" style="113"/>
    <col min="8961" max="8961" width="6.85546875" style="113" customWidth="1"/>
    <col min="8962" max="8962" width="23.42578125" style="113" customWidth="1"/>
    <col min="8963" max="8963" width="2.85546875" style="113" customWidth="1"/>
    <col min="8964" max="8964" width="7.7109375" style="113" customWidth="1"/>
    <col min="8965" max="9216" width="9.140625" style="113"/>
    <col min="9217" max="9217" width="6.85546875" style="113" customWidth="1"/>
    <col min="9218" max="9218" width="23.42578125" style="113" customWidth="1"/>
    <col min="9219" max="9219" width="2.85546875" style="113" customWidth="1"/>
    <col min="9220" max="9220" width="7.7109375" style="113" customWidth="1"/>
    <col min="9221" max="9472" width="9.140625" style="113"/>
    <col min="9473" max="9473" width="6.85546875" style="113" customWidth="1"/>
    <col min="9474" max="9474" width="23.42578125" style="113" customWidth="1"/>
    <col min="9475" max="9475" width="2.85546875" style="113" customWidth="1"/>
    <col min="9476" max="9476" width="7.7109375" style="113" customWidth="1"/>
    <col min="9477" max="9728" width="9.140625" style="113"/>
    <col min="9729" max="9729" width="6.85546875" style="113" customWidth="1"/>
    <col min="9730" max="9730" width="23.42578125" style="113" customWidth="1"/>
    <col min="9731" max="9731" width="2.85546875" style="113" customWidth="1"/>
    <col min="9732" max="9732" width="7.7109375" style="113" customWidth="1"/>
    <col min="9733" max="9984" width="9.140625" style="113"/>
    <col min="9985" max="9985" width="6.85546875" style="113" customWidth="1"/>
    <col min="9986" max="9986" width="23.42578125" style="113" customWidth="1"/>
    <col min="9987" max="9987" width="2.85546875" style="113" customWidth="1"/>
    <col min="9988" max="9988" width="7.7109375" style="113" customWidth="1"/>
    <col min="9989" max="10240" width="9.140625" style="113"/>
    <col min="10241" max="10241" width="6.85546875" style="113" customWidth="1"/>
    <col min="10242" max="10242" width="23.42578125" style="113" customWidth="1"/>
    <col min="10243" max="10243" width="2.85546875" style="113" customWidth="1"/>
    <col min="10244" max="10244" width="7.7109375" style="113" customWidth="1"/>
    <col min="10245" max="10496" width="9.140625" style="113"/>
    <col min="10497" max="10497" width="6.85546875" style="113" customWidth="1"/>
    <col min="10498" max="10498" width="23.42578125" style="113" customWidth="1"/>
    <col min="10499" max="10499" width="2.85546875" style="113" customWidth="1"/>
    <col min="10500" max="10500" width="7.7109375" style="113" customWidth="1"/>
    <col min="10501" max="10752" width="9.140625" style="113"/>
    <col min="10753" max="10753" width="6.85546875" style="113" customWidth="1"/>
    <col min="10754" max="10754" width="23.42578125" style="113" customWidth="1"/>
    <col min="10755" max="10755" width="2.85546875" style="113" customWidth="1"/>
    <col min="10756" max="10756" width="7.7109375" style="113" customWidth="1"/>
    <col min="10757" max="11008" width="9.140625" style="113"/>
    <col min="11009" max="11009" width="6.85546875" style="113" customWidth="1"/>
    <col min="11010" max="11010" width="23.42578125" style="113" customWidth="1"/>
    <col min="11011" max="11011" width="2.85546875" style="113" customWidth="1"/>
    <col min="11012" max="11012" width="7.7109375" style="113" customWidth="1"/>
    <col min="11013" max="11264" width="9.140625" style="113"/>
    <col min="11265" max="11265" width="6.85546875" style="113" customWidth="1"/>
    <col min="11266" max="11266" width="23.42578125" style="113" customWidth="1"/>
    <col min="11267" max="11267" width="2.85546875" style="113" customWidth="1"/>
    <col min="11268" max="11268" width="7.7109375" style="113" customWidth="1"/>
    <col min="11269" max="11520" width="9.140625" style="113"/>
    <col min="11521" max="11521" width="6.85546875" style="113" customWidth="1"/>
    <col min="11522" max="11522" width="23.42578125" style="113" customWidth="1"/>
    <col min="11523" max="11523" width="2.85546875" style="113" customWidth="1"/>
    <col min="11524" max="11524" width="7.7109375" style="113" customWidth="1"/>
    <col min="11525" max="11776" width="9.140625" style="113"/>
    <col min="11777" max="11777" width="6.85546875" style="113" customWidth="1"/>
    <col min="11778" max="11778" width="23.42578125" style="113" customWidth="1"/>
    <col min="11779" max="11779" width="2.85546875" style="113" customWidth="1"/>
    <col min="11780" max="11780" width="7.7109375" style="113" customWidth="1"/>
    <col min="11781" max="12032" width="9.140625" style="113"/>
    <col min="12033" max="12033" width="6.85546875" style="113" customWidth="1"/>
    <col min="12034" max="12034" width="23.42578125" style="113" customWidth="1"/>
    <col min="12035" max="12035" width="2.85546875" style="113" customWidth="1"/>
    <col min="12036" max="12036" width="7.7109375" style="113" customWidth="1"/>
    <col min="12037" max="12288" width="9.140625" style="113"/>
    <col min="12289" max="12289" width="6.85546875" style="113" customWidth="1"/>
    <col min="12290" max="12290" width="23.42578125" style="113" customWidth="1"/>
    <col min="12291" max="12291" width="2.85546875" style="113" customWidth="1"/>
    <col min="12292" max="12292" width="7.7109375" style="113" customWidth="1"/>
    <col min="12293" max="12544" width="9.140625" style="113"/>
    <col min="12545" max="12545" width="6.85546875" style="113" customWidth="1"/>
    <col min="12546" max="12546" width="23.42578125" style="113" customWidth="1"/>
    <col min="12547" max="12547" width="2.85546875" style="113" customWidth="1"/>
    <col min="12548" max="12548" width="7.7109375" style="113" customWidth="1"/>
    <col min="12549" max="12800" width="9.140625" style="113"/>
    <col min="12801" max="12801" width="6.85546875" style="113" customWidth="1"/>
    <col min="12802" max="12802" width="23.42578125" style="113" customWidth="1"/>
    <col min="12803" max="12803" width="2.85546875" style="113" customWidth="1"/>
    <col min="12804" max="12804" width="7.7109375" style="113" customWidth="1"/>
    <col min="12805" max="13056" width="9.140625" style="113"/>
    <col min="13057" max="13057" width="6.85546875" style="113" customWidth="1"/>
    <col min="13058" max="13058" width="23.42578125" style="113" customWidth="1"/>
    <col min="13059" max="13059" width="2.85546875" style="113" customWidth="1"/>
    <col min="13060" max="13060" width="7.7109375" style="113" customWidth="1"/>
    <col min="13061" max="13312" width="9.140625" style="113"/>
    <col min="13313" max="13313" width="6.85546875" style="113" customWidth="1"/>
    <col min="13314" max="13314" width="23.42578125" style="113" customWidth="1"/>
    <col min="13315" max="13315" width="2.85546875" style="113" customWidth="1"/>
    <col min="13316" max="13316" width="7.7109375" style="113" customWidth="1"/>
    <col min="13317" max="13568" width="9.140625" style="113"/>
    <col min="13569" max="13569" width="6.85546875" style="113" customWidth="1"/>
    <col min="13570" max="13570" width="23.42578125" style="113" customWidth="1"/>
    <col min="13571" max="13571" width="2.85546875" style="113" customWidth="1"/>
    <col min="13572" max="13572" width="7.7109375" style="113" customWidth="1"/>
    <col min="13573" max="13824" width="9.140625" style="113"/>
    <col min="13825" max="13825" width="6.85546875" style="113" customWidth="1"/>
    <col min="13826" max="13826" width="23.42578125" style="113" customWidth="1"/>
    <col min="13827" max="13827" width="2.85546875" style="113" customWidth="1"/>
    <col min="13828" max="13828" width="7.7109375" style="113" customWidth="1"/>
    <col min="13829" max="14080" width="9.140625" style="113"/>
    <col min="14081" max="14081" width="6.85546875" style="113" customWidth="1"/>
    <col min="14082" max="14082" width="23.42578125" style="113" customWidth="1"/>
    <col min="14083" max="14083" width="2.85546875" style="113" customWidth="1"/>
    <col min="14084" max="14084" width="7.7109375" style="113" customWidth="1"/>
    <col min="14085" max="14336" width="9.140625" style="113"/>
    <col min="14337" max="14337" width="6.85546875" style="113" customWidth="1"/>
    <col min="14338" max="14338" width="23.42578125" style="113" customWidth="1"/>
    <col min="14339" max="14339" width="2.85546875" style="113" customWidth="1"/>
    <col min="14340" max="14340" width="7.7109375" style="113" customWidth="1"/>
    <col min="14341" max="14592" width="9.140625" style="113"/>
    <col min="14593" max="14593" width="6.85546875" style="113" customWidth="1"/>
    <col min="14594" max="14594" width="23.42578125" style="113" customWidth="1"/>
    <col min="14595" max="14595" width="2.85546875" style="113" customWidth="1"/>
    <col min="14596" max="14596" width="7.7109375" style="113" customWidth="1"/>
    <col min="14597" max="14848" width="9.140625" style="113"/>
    <col min="14849" max="14849" width="6.85546875" style="113" customWidth="1"/>
    <col min="14850" max="14850" width="23.42578125" style="113" customWidth="1"/>
    <col min="14851" max="14851" width="2.85546875" style="113" customWidth="1"/>
    <col min="14852" max="14852" width="7.7109375" style="113" customWidth="1"/>
    <col min="14853" max="15104" width="9.140625" style="113"/>
    <col min="15105" max="15105" width="6.85546875" style="113" customWidth="1"/>
    <col min="15106" max="15106" width="23.42578125" style="113" customWidth="1"/>
    <col min="15107" max="15107" width="2.85546875" style="113" customWidth="1"/>
    <col min="15108" max="15108" width="7.7109375" style="113" customWidth="1"/>
    <col min="15109" max="15360" width="9.140625" style="113"/>
    <col min="15361" max="15361" width="6.85546875" style="113" customWidth="1"/>
    <col min="15362" max="15362" width="23.42578125" style="113" customWidth="1"/>
    <col min="15363" max="15363" width="2.85546875" style="113" customWidth="1"/>
    <col min="15364" max="15364" width="7.7109375" style="113" customWidth="1"/>
    <col min="15365" max="15616" width="9.140625" style="113"/>
    <col min="15617" max="15617" width="6.85546875" style="113" customWidth="1"/>
    <col min="15618" max="15618" width="23.42578125" style="113" customWidth="1"/>
    <col min="15619" max="15619" width="2.85546875" style="113" customWidth="1"/>
    <col min="15620" max="15620" width="7.7109375" style="113" customWidth="1"/>
    <col min="15621" max="15872" width="9.140625" style="113"/>
    <col min="15873" max="15873" width="6.85546875" style="113" customWidth="1"/>
    <col min="15874" max="15874" width="23.42578125" style="113" customWidth="1"/>
    <col min="15875" max="15875" width="2.85546875" style="113" customWidth="1"/>
    <col min="15876" max="15876" width="7.7109375" style="113" customWidth="1"/>
    <col min="15877" max="16128" width="9.140625" style="113"/>
    <col min="16129" max="16129" width="6.85546875" style="113" customWidth="1"/>
    <col min="16130" max="16130" width="23.42578125" style="113" customWidth="1"/>
    <col min="16131" max="16131" width="2.85546875" style="113" customWidth="1"/>
    <col min="16132" max="16132" width="7.7109375" style="113" customWidth="1"/>
    <col min="16133" max="16384" width="9.140625" style="113"/>
  </cols>
  <sheetData>
    <row r="1" spans="1:9" ht="15.75" thickBot="1"/>
    <row r="2" spans="1:9" ht="15.75" thickTop="1">
      <c r="A2" s="114"/>
      <c r="B2" s="115"/>
      <c r="C2" s="115"/>
      <c r="D2" s="115"/>
      <c r="E2" s="115"/>
      <c r="F2" s="115"/>
      <c r="G2" s="115"/>
      <c r="H2" s="115"/>
      <c r="I2" s="116"/>
    </row>
    <row r="3" spans="1:9">
      <c r="A3" s="117"/>
      <c r="B3" s="118"/>
      <c r="C3" s="118"/>
      <c r="D3" s="118"/>
      <c r="E3" s="118"/>
      <c r="F3" s="118"/>
      <c r="G3" s="118"/>
      <c r="H3" s="118"/>
      <c r="I3" s="119"/>
    </row>
    <row r="4" spans="1:9">
      <c r="A4" s="117"/>
      <c r="B4" s="118"/>
      <c r="C4" s="118"/>
      <c r="D4" s="118"/>
      <c r="E4" s="118"/>
      <c r="F4" s="118"/>
      <c r="G4" s="118"/>
      <c r="H4" s="118"/>
      <c r="I4" s="119"/>
    </row>
    <row r="5" spans="1:9">
      <c r="A5" s="117"/>
      <c r="B5" s="118"/>
      <c r="C5" s="118"/>
      <c r="D5" s="118"/>
      <c r="E5" s="118"/>
      <c r="F5" s="118"/>
      <c r="G5" s="118"/>
      <c r="H5" s="118"/>
      <c r="I5" s="119"/>
    </row>
    <row r="6" spans="1:9">
      <c r="A6" s="117"/>
      <c r="B6" s="118"/>
      <c r="C6" s="118"/>
      <c r="D6" s="118"/>
      <c r="E6" s="118"/>
      <c r="F6" s="118"/>
      <c r="G6" s="118"/>
      <c r="H6" s="118"/>
      <c r="I6" s="119"/>
    </row>
    <row r="7" spans="1:9">
      <c r="A7" s="117"/>
      <c r="B7" s="118"/>
      <c r="C7" s="118"/>
      <c r="D7" s="118"/>
      <c r="E7" s="118"/>
      <c r="F7" s="118"/>
      <c r="G7" s="118"/>
      <c r="H7" s="118"/>
      <c r="I7" s="119"/>
    </row>
    <row r="8" spans="1:9">
      <c r="A8" s="117"/>
      <c r="B8" s="118"/>
      <c r="C8" s="118"/>
      <c r="D8" s="118"/>
      <c r="E8" s="118"/>
      <c r="F8" s="118"/>
      <c r="G8" s="118"/>
      <c r="H8" s="118"/>
      <c r="I8" s="119"/>
    </row>
    <row r="9" spans="1:9">
      <c r="A9" s="117"/>
      <c r="B9" s="118"/>
      <c r="C9" s="118"/>
      <c r="D9" s="118"/>
      <c r="E9" s="118"/>
      <c r="F9" s="118"/>
      <c r="G9" s="118"/>
      <c r="H9" s="118"/>
      <c r="I9" s="119"/>
    </row>
    <row r="10" spans="1:9">
      <c r="A10" s="117"/>
      <c r="B10" s="118"/>
      <c r="C10" s="118"/>
      <c r="D10" s="118"/>
      <c r="E10" s="118"/>
      <c r="F10" s="118"/>
      <c r="G10" s="118"/>
      <c r="H10" s="118"/>
      <c r="I10" s="119"/>
    </row>
    <row r="11" spans="1:9">
      <c r="A11" s="117"/>
      <c r="B11" s="118"/>
      <c r="C11" s="118"/>
      <c r="D11" s="118"/>
      <c r="E11" s="118"/>
      <c r="F11" s="118"/>
      <c r="G11" s="118"/>
      <c r="H11" s="118"/>
      <c r="I11" s="119"/>
    </row>
    <row r="12" spans="1:9">
      <c r="A12" s="117"/>
      <c r="B12" s="118"/>
      <c r="C12" s="118"/>
      <c r="D12" s="118"/>
      <c r="E12" s="118"/>
      <c r="F12" s="118"/>
      <c r="G12" s="118"/>
      <c r="H12" s="118"/>
      <c r="I12" s="119"/>
    </row>
    <row r="13" spans="1:9">
      <c r="A13" s="117"/>
      <c r="B13" s="118"/>
      <c r="C13" s="118"/>
      <c r="D13" s="118"/>
      <c r="E13" s="118"/>
      <c r="F13" s="118"/>
      <c r="G13" s="118"/>
      <c r="H13" s="118"/>
      <c r="I13" s="119"/>
    </row>
    <row r="14" spans="1:9" s="123" customFormat="1" ht="20.25">
      <c r="A14" s="120"/>
      <c r="B14" s="121" t="s">
        <v>70</v>
      </c>
      <c r="C14" s="121"/>
      <c r="D14" s="121"/>
      <c r="E14" s="121"/>
      <c r="F14" s="121"/>
      <c r="G14" s="121"/>
      <c r="H14" s="121"/>
      <c r="I14" s="122"/>
    </row>
    <row r="15" spans="1:9" s="123" customFormat="1" ht="20.25">
      <c r="A15" s="120"/>
      <c r="B15" s="124" t="s">
        <v>71</v>
      </c>
      <c r="C15" s="124"/>
      <c r="D15" s="124"/>
      <c r="E15" s="124"/>
      <c r="F15" s="124"/>
      <c r="G15" s="124"/>
      <c r="H15" s="124"/>
      <c r="I15" s="122"/>
    </row>
    <row r="16" spans="1:9">
      <c r="A16" s="117"/>
      <c r="B16" s="118"/>
      <c r="C16" s="118"/>
      <c r="D16" s="118"/>
      <c r="E16" s="118"/>
      <c r="F16" s="118"/>
      <c r="G16" s="118"/>
      <c r="H16" s="118"/>
      <c r="I16" s="119"/>
    </row>
    <row r="17" spans="1:9" ht="15.75">
      <c r="A17" s="117"/>
      <c r="B17" s="125" t="s">
        <v>72</v>
      </c>
      <c r="C17" s="125"/>
      <c r="D17" s="125"/>
      <c r="E17" s="125"/>
      <c r="F17" s="125"/>
      <c r="G17" s="125"/>
      <c r="H17" s="125"/>
      <c r="I17" s="119"/>
    </row>
    <row r="18" spans="1:9">
      <c r="A18" s="117"/>
      <c r="B18" s="118"/>
      <c r="C18" s="118"/>
      <c r="D18" s="118"/>
      <c r="E18" s="118"/>
      <c r="F18" s="118"/>
      <c r="G18" s="118"/>
      <c r="H18" s="118"/>
      <c r="I18" s="119"/>
    </row>
    <row r="19" spans="1:9">
      <c r="A19" s="117"/>
      <c r="B19" s="118"/>
      <c r="C19" s="118"/>
      <c r="D19" s="118"/>
      <c r="E19" s="118"/>
      <c r="F19" s="118"/>
      <c r="G19" s="118"/>
      <c r="H19" s="118"/>
      <c r="I19" s="119"/>
    </row>
    <row r="20" spans="1:9">
      <c r="A20" s="117"/>
      <c r="B20" s="118" t="s">
        <v>73</v>
      </c>
      <c r="C20" s="118" t="s">
        <v>74</v>
      </c>
      <c r="D20" s="118"/>
      <c r="E20" s="133" t="str">
        <f>Ab.s!D3</f>
        <v>Construction of link road from Thul Tangwani road to village Engineer Majid Hussain Noonari via Pir Bux Noonari, Haji Muhammad Noonari upto connect Khuda Bux Noonari (10.0 Kms)</v>
      </c>
      <c r="F20" s="133"/>
      <c r="G20" s="133"/>
      <c r="H20" s="133"/>
      <c r="I20" s="119"/>
    </row>
    <row r="21" spans="1:9">
      <c r="A21" s="117"/>
      <c r="B21" s="118"/>
      <c r="C21" s="118"/>
      <c r="D21" s="118"/>
      <c r="E21" s="133"/>
      <c r="F21" s="133"/>
      <c r="G21" s="133"/>
      <c r="H21" s="133"/>
      <c r="I21" s="119"/>
    </row>
    <row r="22" spans="1:9">
      <c r="A22" s="117"/>
      <c r="B22" s="118"/>
      <c r="C22" s="118"/>
      <c r="D22" s="118"/>
      <c r="E22" s="133"/>
      <c r="F22" s="133"/>
      <c r="G22" s="133"/>
      <c r="H22" s="133"/>
      <c r="I22" s="119"/>
    </row>
    <row r="23" spans="1:9">
      <c r="A23" s="117"/>
      <c r="B23" s="118"/>
      <c r="C23" s="118"/>
      <c r="D23" s="118"/>
      <c r="E23" s="133"/>
      <c r="F23" s="133"/>
      <c r="G23" s="133"/>
      <c r="H23" s="133"/>
      <c r="I23" s="119"/>
    </row>
    <row r="24" spans="1:9">
      <c r="A24" s="117"/>
      <c r="B24" s="118"/>
      <c r="C24" s="118"/>
      <c r="D24" s="118"/>
      <c r="E24" s="133"/>
      <c r="F24" s="133"/>
      <c r="G24" s="133"/>
      <c r="H24" s="133"/>
      <c r="I24" s="119"/>
    </row>
    <row r="25" spans="1:9">
      <c r="A25" s="117"/>
      <c r="B25" s="118"/>
      <c r="C25" s="118"/>
      <c r="D25" s="118"/>
      <c r="E25" s="133"/>
      <c r="F25" s="133"/>
      <c r="G25" s="133"/>
      <c r="H25" s="133"/>
      <c r="I25" s="119"/>
    </row>
    <row r="26" spans="1:9">
      <c r="A26" s="117"/>
      <c r="B26" s="118"/>
      <c r="C26" s="118"/>
      <c r="D26" s="118"/>
      <c r="E26" s="118"/>
      <c r="F26" s="118"/>
      <c r="G26" s="118"/>
      <c r="H26" s="118"/>
      <c r="I26" s="119"/>
    </row>
    <row r="27" spans="1:9">
      <c r="A27" s="117"/>
      <c r="B27" s="118" t="s">
        <v>75</v>
      </c>
      <c r="C27" s="118" t="s">
        <v>74</v>
      </c>
      <c r="D27" s="118" t="s">
        <v>90</v>
      </c>
      <c r="E27" s="118"/>
      <c r="F27" s="118"/>
      <c r="G27" s="118"/>
      <c r="H27" s="118"/>
      <c r="I27" s="119"/>
    </row>
    <row r="28" spans="1:9">
      <c r="A28" s="117"/>
      <c r="B28" s="118"/>
      <c r="C28" s="118"/>
      <c r="D28" s="118"/>
      <c r="E28" s="118"/>
      <c r="F28" s="118"/>
      <c r="G28" s="118"/>
      <c r="H28" s="118"/>
      <c r="I28" s="119"/>
    </row>
    <row r="29" spans="1:9" ht="18.75" customHeight="1">
      <c r="A29" s="117"/>
      <c r="B29" s="118" t="s">
        <v>76</v>
      </c>
      <c r="C29" s="118" t="s">
        <v>74</v>
      </c>
      <c r="D29" s="126" t="s">
        <v>91</v>
      </c>
      <c r="E29" s="126"/>
      <c r="F29" s="118" t="s">
        <v>77</v>
      </c>
      <c r="G29" s="118" t="s">
        <v>78</v>
      </c>
      <c r="H29" s="118"/>
      <c r="I29" s="119"/>
    </row>
    <row r="30" spans="1:9" ht="18" customHeight="1">
      <c r="A30" s="117"/>
      <c r="B30" s="118" t="s">
        <v>79</v>
      </c>
      <c r="C30" s="118" t="s">
        <v>74</v>
      </c>
      <c r="D30" s="126" t="s">
        <v>92</v>
      </c>
      <c r="E30" s="127"/>
      <c r="F30" s="118" t="s">
        <v>77</v>
      </c>
      <c r="G30" s="118" t="s">
        <v>93</v>
      </c>
      <c r="H30" s="118"/>
      <c r="I30" s="119"/>
    </row>
    <row r="31" spans="1:9">
      <c r="A31" s="117"/>
      <c r="B31" s="118"/>
      <c r="C31" s="118"/>
      <c r="D31" s="118"/>
      <c r="E31" s="118"/>
      <c r="F31" s="118"/>
      <c r="G31" s="118"/>
      <c r="H31" s="118"/>
      <c r="I31" s="119"/>
    </row>
    <row r="32" spans="1:9" ht="18.75" customHeight="1">
      <c r="A32" s="117"/>
      <c r="B32" s="118" t="s">
        <v>80</v>
      </c>
      <c r="C32" s="118" t="s">
        <v>74</v>
      </c>
      <c r="D32" s="132" t="s">
        <v>94</v>
      </c>
      <c r="E32" s="126"/>
      <c r="F32" s="118" t="s">
        <v>77</v>
      </c>
      <c r="G32" s="118" t="s">
        <v>78</v>
      </c>
      <c r="H32" s="118"/>
      <c r="I32" s="119"/>
    </row>
    <row r="33" spans="1:9" ht="20.25" customHeight="1">
      <c r="A33" s="117"/>
      <c r="B33" s="118" t="s">
        <v>81</v>
      </c>
      <c r="C33" s="118" t="s">
        <v>74</v>
      </c>
      <c r="D33" s="132" t="s">
        <v>95</v>
      </c>
      <c r="E33" s="127"/>
      <c r="F33" s="118" t="s">
        <v>77</v>
      </c>
      <c r="G33" s="118" t="s">
        <v>93</v>
      </c>
      <c r="H33" s="118"/>
      <c r="I33" s="119"/>
    </row>
    <row r="34" spans="1:9">
      <c r="A34" s="117"/>
      <c r="B34" s="118"/>
      <c r="C34" s="118"/>
      <c r="D34" s="118"/>
      <c r="E34" s="118"/>
      <c r="F34" s="118"/>
      <c r="G34" s="118"/>
      <c r="H34" s="118"/>
      <c r="I34" s="119"/>
    </row>
    <row r="35" spans="1:9">
      <c r="A35" s="117"/>
      <c r="B35" s="118" t="s">
        <v>82</v>
      </c>
      <c r="C35" s="118" t="s">
        <v>74</v>
      </c>
      <c r="D35" s="118"/>
      <c r="E35" s="126"/>
      <c r="F35" s="126"/>
      <c r="G35" s="126"/>
      <c r="H35" s="126"/>
      <c r="I35" s="119"/>
    </row>
    <row r="36" spans="1:9">
      <c r="A36" s="117"/>
      <c r="B36" s="118"/>
      <c r="C36" s="118"/>
      <c r="D36" s="118"/>
      <c r="E36" s="118"/>
      <c r="F36" s="118"/>
      <c r="G36" s="118"/>
      <c r="H36" s="118"/>
      <c r="I36" s="119"/>
    </row>
    <row r="37" spans="1:9">
      <c r="A37" s="117"/>
      <c r="B37" s="118" t="s">
        <v>83</v>
      </c>
      <c r="C37" s="118" t="s">
        <v>74</v>
      </c>
      <c r="D37" s="118"/>
      <c r="E37" s="118" t="s">
        <v>84</v>
      </c>
      <c r="F37" s="118"/>
      <c r="G37" s="118"/>
      <c r="H37" s="118"/>
      <c r="I37" s="119"/>
    </row>
    <row r="38" spans="1:9">
      <c r="A38" s="117"/>
      <c r="B38" s="118"/>
      <c r="C38" s="118"/>
      <c r="D38" s="118"/>
      <c r="E38" s="118"/>
      <c r="F38" s="118"/>
      <c r="G38" s="118"/>
      <c r="H38" s="118"/>
      <c r="I38" s="119"/>
    </row>
    <row r="39" spans="1:9">
      <c r="A39" s="117"/>
      <c r="B39" s="118"/>
      <c r="C39" s="118"/>
      <c r="D39" s="118"/>
      <c r="E39" s="118"/>
      <c r="F39" s="118"/>
      <c r="G39" s="118"/>
      <c r="H39" s="118"/>
      <c r="I39" s="119"/>
    </row>
    <row r="40" spans="1:9">
      <c r="A40" s="117"/>
      <c r="B40" s="118" t="s">
        <v>85</v>
      </c>
      <c r="C40" s="118" t="s">
        <v>74</v>
      </c>
      <c r="D40" s="118"/>
      <c r="E40" s="118" t="s">
        <v>86</v>
      </c>
      <c r="F40" s="118"/>
      <c r="G40" s="118"/>
      <c r="H40" s="118"/>
      <c r="I40" s="119"/>
    </row>
    <row r="41" spans="1:9">
      <c r="A41" s="117"/>
      <c r="B41" s="118"/>
      <c r="C41" s="118"/>
      <c r="D41" s="118"/>
      <c r="E41" s="118"/>
      <c r="F41" s="118"/>
      <c r="G41" s="118"/>
      <c r="H41" s="118"/>
      <c r="I41" s="119"/>
    </row>
    <row r="42" spans="1:9">
      <c r="A42" s="117"/>
      <c r="B42" s="118"/>
      <c r="C42" s="118"/>
      <c r="D42" s="118"/>
      <c r="E42" s="118"/>
      <c r="F42" s="118"/>
      <c r="G42" s="118"/>
      <c r="H42" s="118"/>
      <c r="I42" s="119"/>
    </row>
    <row r="43" spans="1:9">
      <c r="A43" s="117"/>
      <c r="B43" s="118"/>
      <c r="C43" s="118"/>
      <c r="D43" s="118"/>
      <c r="E43" s="118"/>
      <c r="F43" s="118"/>
      <c r="G43" s="118"/>
      <c r="H43" s="118"/>
      <c r="I43" s="119"/>
    </row>
    <row r="44" spans="1:9">
      <c r="A44" s="117"/>
      <c r="B44" s="118"/>
      <c r="C44" s="118"/>
      <c r="D44" s="118"/>
      <c r="E44" s="118"/>
      <c r="F44" s="118"/>
      <c r="G44" s="118"/>
      <c r="H44" s="118"/>
      <c r="I44" s="119"/>
    </row>
    <row r="45" spans="1:9">
      <c r="A45" s="117"/>
      <c r="B45" s="118"/>
      <c r="C45" s="118"/>
      <c r="D45" s="118"/>
      <c r="E45" s="118"/>
      <c r="F45" s="118"/>
      <c r="G45" s="128" t="s">
        <v>87</v>
      </c>
      <c r="H45" s="118"/>
      <c r="I45" s="119"/>
    </row>
    <row r="46" spans="1:9">
      <c r="A46" s="117"/>
      <c r="B46" s="118"/>
      <c r="C46" s="118"/>
      <c r="D46" s="118"/>
      <c r="E46" s="118"/>
      <c r="F46" s="118"/>
      <c r="G46" s="128" t="s">
        <v>88</v>
      </c>
      <c r="H46" s="118"/>
      <c r="I46" s="119"/>
    </row>
    <row r="47" spans="1:9">
      <c r="A47" s="117"/>
      <c r="B47" s="118"/>
      <c r="C47" s="118"/>
      <c r="D47" s="118"/>
      <c r="E47" s="118"/>
      <c r="F47" s="118"/>
      <c r="G47" s="128" t="s">
        <v>89</v>
      </c>
      <c r="H47" s="118"/>
      <c r="I47" s="119"/>
    </row>
    <row r="48" spans="1:9">
      <c r="A48" s="117"/>
      <c r="B48" s="118"/>
      <c r="C48" s="118"/>
      <c r="D48" s="118"/>
      <c r="E48" s="118"/>
      <c r="F48" s="118"/>
      <c r="G48" s="118"/>
      <c r="H48" s="118"/>
      <c r="I48" s="119"/>
    </row>
    <row r="49" spans="1:9">
      <c r="A49" s="117"/>
      <c r="B49" s="118"/>
      <c r="C49" s="118"/>
      <c r="D49" s="118"/>
      <c r="E49" s="118"/>
      <c r="F49" s="118"/>
      <c r="G49" s="118"/>
      <c r="H49" s="118"/>
      <c r="I49" s="119"/>
    </row>
    <row r="50" spans="1:9" ht="15.75" thickBot="1">
      <c r="A50" s="129"/>
      <c r="B50" s="130"/>
      <c r="C50" s="130"/>
      <c r="D50" s="130"/>
      <c r="E50" s="130"/>
      <c r="F50" s="130"/>
      <c r="G50" s="130"/>
      <c r="H50" s="130"/>
      <c r="I50" s="131"/>
    </row>
    <row r="51" spans="1:9" ht="15.75" thickTop="1"/>
  </sheetData>
  <mergeCells count="4">
    <mergeCell ref="B14:H14"/>
    <mergeCell ref="B15:H15"/>
    <mergeCell ref="B17:H17"/>
    <mergeCell ref="E20:H25"/>
  </mergeCells>
  <pageMargins left="0.91" right="0.45" top="0.44"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dimension ref="A1:F28"/>
  <sheetViews>
    <sheetView showGridLines="0" view="pageBreakPreview" zoomScale="120" zoomScaleSheetLayoutView="120" workbookViewId="0">
      <selection activeCell="C20" sqref="C20:F20"/>
    </sheetView>
  </sheetViews>
  <sheetFormatPr defaultRowHeight="15"/>
  <cols>
    <col min="1" max="1" width="1.5703125" style="1" customWidth="1"/>
    <col min="2" max="2" width="7.28515625" style="1" customWidth="1"/>
    <col min="3" max="3" width="29.28515625" style="1" customWidth="1"/>
    <col min="4" max="4" width="15.140625" style="22" customWidth="1"/>
    <col min="5" max="5" width="16.42578125" style="1" customWidth="1"/>
    <col min="6" max="6" width="25.7109375" style="1" customWidth="1"/>
  </cols>
  <sheetData>
    <row r="1" spans="2:6" ht="15.75">
      <c r="B1" s="66" t="s">
        <v>37</v>
      </c>
      <c r="C1" s="67"/>
      <c r="D1" s="67"/>
      <c r="E1" s="67"/>
      <c r="F1" s="67"/>
    </row>
    <row r="2" spans="2:6">
      <c r="B2" s="2"/>
      <c r="C2" s="3"/>
      <c r="D2" s="3"/>
      <c r="E2" s="3"/>
      <c r="F2" s="3"/>
    </row>
    <row r="3" spans="2:6">
      <c r="B3" s="42" t="s">
        <v>38</v>
      </c>
      <c r="C3" s="42"/>
      <c r="D3" s="68" t="str">
        <f>R.W!A1</f>
        <v>Construction of link road from Thul Tangwani road to village Engineer Majid Hussain Noonari via Pir Bux Noonari, Haji Muhammad Noonari upto connect Khuda Bux Noonari (10.0 Kms)</v>
      </c>
      <c r="E3" s="68"/>
      <c r="F3" s="68"/>
    </row>
    <row r="4" spans="2:6">
      <c r="B4" s="42"/>
      <c r="C4" s="42"/>
      <c r="D4" s="68"/>
      <c r="E4" s="68"/>
      <c r="F4" s="68"/>
    </row>
    <row r="5" spans="2:6">
      <c r="B5" s="42"/>
      <c r="C5" s="42"/>
      <c r="D5" s="68"/>
      <c r="E5" s="68"/>
      <c r="F5" s="68"/>
    </row>
    <row r="6" spans="2:6">
      <c r="B6" s="2"/>
      <c r="C6" s="3"/>
      <c r="D6" s="68"/>
      <c r="E6" s="68"/>
      <c r="F6" s="68"/>
    </row>
    <row r="7" spans="2:6">
      <c r="B7" s="4"/>
      <c r="C7" s="34"/>
      <c r="D7" s="6"/>
      <c r="E7" s="7"/>
      <c r="F7" s="7"/>
    </row>
    <row r="8" spans="2:6" ht="57" customHeight="1">
      <c r="B8" s="43" t="s">
        <v>39</v>
      </c>
      <c r="C8" s="43" t="s">
        <v>40</v>
      </c>
      <c r="D8" s="44" t="s">
        <v>41</v>
      </c>
      <c r="E8" s="44" t="s">
        <v>42</v>
      </c>
      <c r="F8" s="44" t="s">
        <v>43</v>
      </c>
    </row>
    <row r="9" spans="2:6" ht="69.95" customHeight="1">
      <c r="B9" s="69"/>
      <c r="C9" s="45" t="s">
        <v>48</v>
      </c>
      <c r="D9" s="46">
        <f>R.W!F17</f>
        <v>100062185</v>
      </c>
      <c r="E9" s="47"/>
      <c r="F9" s="48"/>
    </row>
    <row r="10" spans="2:6">
      <c r="B10" s="70"/>
      <c r="C10" s="49"/>
      <c r="D10" s="50"/>
      <c r="E10" s="51"/>
      <c r="F10" s="52"/>
    </row>
    <row r="11" spans="2:6" ht="30" customHeight="1">
      <c r="B11" s="70"/>
      <c r="C11" s="49"/>
      <c r="D11" s="64" t="s">
        <v>44</v>
      </c>
      <c r="E11" s="65"/>
      <c r="F11" s="53"/>
    </row>
    <row r="12" spans="2:6" ht="69.95" customHeight="1">
      <c r="B12" s="70"/>
      <c r="C12" s="54" t="s">
        <v>45</v>
      </c>
      <c r="D12" s="55">
        <f>M.W!F10</f>
        <v>726828</v>
      </c>
      <c r="E12" s="47"/>
      <c r="F12" s="55"/>
    </row>
    <row r="13" spans="2:6">
      <c r="B13" s="70"/>
      <c r="C13" s="54"/>
      <c r="D13" s="56"/>
      <c r="E13" s="57"/>
      <c r="F13" s="52"/>
    </row>
    <row r="14" spans="2:6" ht="30" customHeight="1">
      <c r="B14" s="70"/>
      <c r="C14" s="49"/>
      <c r="D14" s="64" t="s">
        <v>46</v>
      </c>
      <c r="E14" s="65"/>
      <c r="F14" s="53"/>
    </row>
    <row r="15" spans="2:6" ht="69.95" customHeight="1">
      <c r="B15" s="70"/>
      <c r="C15" s="54" t="s">
        <v>67</v>
      </c>
      <c r="D15" s="55">
        <f>'M.W C'!F17</f>
        <v>1764373</v>
      </c>
      <c r="E15" s="47"/>
      <c r="F15" s="55"/>
    </row>
    <row r="16" spans="2:6">
      <c r="B16" s="70"/>
      <c r="C16" s="54"/>
      <c r="D16" s="56"/>
      <c r="E16" s="57"/>
      <c r="F16" s="52"/>
    </row>
    <row r="17" spans="2:6" ht="30" customHeight="1">
      <c r="B17" s="70"/>
      <c r="C17" s="49"/>
      <c r="D17" s="64" t="s">
        <v>68</v>
      </c>
      <c r="E17" s="65"/>
      <c r="F17" s="53"/>
    </row>
    <row r="18" spans="2:6">
      <c r="B18" s="70"/>
      <c r="C18" s="49"/>
      <c r="D18" s="64"/>
      <c r="E18" s="65"/>
      <c r="F18" s="53"/>
    </row>
    <row r="19" spans="2:6" ht="58.5" customHeight="1">
      <c r="B19" s="71"/>
      <c r="C19" s="58"/>
      <c r="D19" s="72" t="s">
        <v>69</v>
      </c>
      <c r="E19" s="73"/>
      <c r="F19" s="53"/>
    </row>
    <row r="20" spans="2:6" ht="65.25" customHeight="1">
      <c r="B20" s="43"/>
      <c r="C20" s="61" t="s">
        <v>47</v>
      </c>
      <c r="D20" s="62"/>
      <c r="E20" s="62"/>
      <c r="F20" s="63"/>
    </row>
    <row r="27" spans="2:6">
      <c r="D27" s="32"/>
      <c r="E27" s="33"/>
      <c r="F27" s="33"/>
    </row>
    <row r="28" spans="2:6">
      <c r="D28" s="32"/>
      <c r="E28" s="33"/>
      <c r="F28" s="33"/>
    </row>
  </sheetData>
  <mergeCells count="9">
    <mergeCell ref="C20:F20"/>
    <mergeCell ref="D11:E11"/>
    <mergeCell ref="B1:F1"/>
    <mergeCell ref="D3:F6"/>
    <mergeCell ref="B9:B19"/>
    <mergeCell ref="D14:E14"/>
    <mergeCell ref="D18:E18"/>
    <mergeCell ref="D19:E19"/>
    <mergeCell ref="D17:E17"/>
  </mergeCells>
  <pageMargins left="0.6" right="0.16" top="0.61" bottom="0.5" header="0.3" footer="0.3"/>
  <pageSetup paperSize="9" scale="99" orientation="portrait" r:id="rId1"/>
  <drawing r:id="rId2"/>
</worksheet>
</file>

<file path=xl/worksheets/sheet3.xml><?xml version="1.0" encoding="utf-8"?>
<worksheet xmlns="http://schemas.openxmlformats.org/spreadsheetml/2006/main" xmlns:r="http://schemas.openxmlformats.org/officeDocument/2006/relationships">
  <dimension ref="A1:F35"/>
  <sheetViews>
    <sheetView showGridLines="0" view="pageBreakPreview" zoomScale="90" zoomScaleSheetLayoutView="90" workbookViewId="0">
      <selection activeCell="C9" sqref="C9"/>
    </sheetView>
  </sheetViews>
  <sheetFormatPr defaultRowHeight="12.75"/>
  <cols>
    <col min="1" max="1" width="6.85546875" style="1" customWidth="1"/>
    <col min="2" max="2" width="11.7109375" style="1" customWidth="1"/>
    <col min="3" max="3" width="61" style="22" customWidth="1"/>
    <col min="4" max="4" width="13.42578125" style="1" customWidth="1"/>
    <col min="5" max="5" width="7.42578125" style="1" customWidth="1"/>
    <col min="6" max="6" width="16.5703125" style="1" customWidth="1"/>
    <col min="7" max="16384" width="9.140625" style="1"/>
  </cols>
  <sheetData>
    <row r="1" spans="1:6" ht="45.75" customHeight="1">
      <c r="A1" s="96" t="s">
        <v>57</v>
      </c>
      <c r="B1" s="96"/>
      <c r="C1" s="96"/>
      <c r="D1" s="96"/>
      <c r="E1" s="96"/>
      <c r="F1" s="96"/>
    </row>
    <row r="2" spans="1:6" ht="18.75" customHeight="1">
      <c r="A2" s="76" t="s">
        <v>0</v>
      </c>
      <c r="B2" s="77"/>
      <c r="C2" s="77"/>
      <c r="D2" s="77"/>
      <c r="E2" s="77"/>
      <c r="F2" s="77"/>
    </row>
    <row r="3" spans="1:6" ht="14.25">
      <c r="A3" s="78" t="s">
        <v>1</v>
      </c>
      <c r="B3" s="79"/>
      <c r="C3" s="79"/>
      <c r="D3" s="79"/>
      <c r="E3" s="79"/>
      <c r="F3" s="79"/>
    </row>
    <row r="4" spans="1:6" ht="15.75">
      <c r="A4" s="3" t="s">
        <v>2</v>
      </c>
      <c r="B4" s="80" t="s">
        <v>3</v>
      </c>
      <c r="C4" s="80"/>
      <c r="D4" s="80"/>
      <c r="E4" s="80"/>
      <c r="F4" s="80"/>
    </row>
    <row r="5" spans="1:6" ht="15.75">
      <c r="A5" s="4"/>
      <c r="B5" s="5" t="s">
        <v>26</v>
      </c>
      <c r="C5" s="6"/>
      <c r="D5" s="7"/>
      <c r="E5" s="7"/>
      <c r="F5" s="7"/>
    </row>
    <row r="6" spans="1:6" ht="13.5" thickBot="1">
      <c r="A6" s="4"/>
      <c r="B6" s="34"/>
      <c r="C6" s="6"/>
      <c r="D6" s="7"/>
      <c r="E6" s="7"/>
      <c r="F6" s="7"/>
    </row>
    <row r="7" spans="1:6" ht="33" thickTop="1" thickBot="1">
      <c r="A7" s="9" t="s">
        <v>4</v>
      </c>
      <c r="B7" s="10" t="s">
        <v>5</v>
      </c>
      <c r="C7" s="11" t="s">
        <v>6</v>
      </c>
      <c r="D7" s="11" t="s">
        <v>7</v>
      </c>
      <c r="E7" s="12" t="s">
        <v>8</v>
      </c>
      <c r="F7" s="13" t="s">
        <v>9</v>
      </c>
    </row>
    <row r="8" spans="1:6" ht="17.25" thickTop="1" thickBot="1">
      <c r="A8" s="14">
        <v>1</v>
      </c>
      <c r="B8" s="15">
        <v>2</v>
      </c>
      <c r="C8" s="15">
        <v>3</v>
      </c>
      <c r="D8" s="15">
        <v>4</v>
      </c>
      <c r="E8" s="15">
        <v>5</v>
      </c>
      <c r="F8" s="16">
        <v>6</v>
      </c>
    </row>
    <row r="9" spans="1:6" ht="110.25" customHeight="1" thickTop="1">
      <c r="A9" s="86">
        <v>1</v>
      </c>
      <c r="B9" s="94">
        <v>4446424</v>
      </c>
      <c r="C9" s="19" t="s">
        <v>50</v>
      </c>
      <c r="D9" s="87">
        <v>2515.39</v>
      </c>
      <c r="E9" s="37" t="s">
        <v>53</v>
      </c>
      <c r="F9" s="88">
        <f>ROUND((B9*D9)/1000,0)</f>
        <v>11184490</v>
      </c>
    </row>
    <row r="10" spans="1:6" ht="27.75" customHeight="1">
      <c r="A10" s="89">
        <v>2</v>
      </c>
      <c r="B10" s="94">
        <v>369811</v>
      </c>
      <c r="C10" s="93" t="s">
        <v>54</v>
      </c>
      <c r="D10" s="90">
        <v>3660.67</v>
      </c>
      <c r="E10" s="37" t="s">
        <v>53</v>
      </c>
      <c r="F10" s="88">
        <f>ROUND((B10*D10)/1000,0)</f>
        <v>1353756</v>
      </c>
    </row>
    <row r="11" spans="1:6" ht="104.25" customHeight="1">
      <c r="A11" s="86">
        <v>3</v>
      </c>
      <c r="B11" s="94">
        <v>306940</v>
      </c>
      <c r="C11" s="19" t="s">
        <v>51</v>
      </c>
      <c r="D11" s="87">
        <v>318.02</v>
      </c>
      <c r="E11" s="37" t="s">
        <v>55</v>
      </c>
      <c r="F11" s="88">
        <f>ROUND((B11*D11)/100,0)</f>
        <v>976131</v>
      </c>
    </row>
    <row r="12" spans="1:6" ht="154.5" customHeight="1">
      <c r="A12" s="86">
        <v>4</v>
      </c>
      <c r="B12" s="94">
        <v>375250</v>
      </c>
      <c r="C12" s="19" t="s">
        <v>52</v>
      </c>
      <c r="D12" s="91">
        <v>8561.1</v>
      </c>
      <c r="E12" s="37" t="s">
        <v>55</v>
      </c>
      <c r="F12" s="88">
        <f>ROUND((B12*D12)/100,0)</f>
        <v>32125528</v>
      </c>
    </row>
    <row r="13" spans="1:6" ht="83.25" customHeight="1">
      <c r="A13" s="86">
        <v>5</v>
      </c>
      <c r="B13" s="94">
        <v>67980</v>
      </c>
      <c r="C13" s="19" t="s">
        <v>27</v>
      </c>
      <c r="D13" s="91">
        <v>2855</v>
      </c>
      <c r="E13" s="37" t="s">
        <v>56</v>
      </c>
      <c r="F13" s="88">
        <f>ROUND((B13*D13)/100,0)</f>
        <v>1940829</v>
      </c>
    </row>
    <row r="14" spans="1:6" ht="229.5" customHeight="1">
      <c r="A14" s="35">
        <v>6</v>
      </c>
      <c r="B14" s="94">
        <v>203940</v>
      </c>
      <c r="C14" s="19" t="s">
        <v>28</v>
      </c>
      <c r="D14" s="36">
        <v>9774.15</v>
      </c>
      <c r="E14" s="37" t="s">
        <v>29</v>
      </c>
      <c r="F14" s="88">
        <f>ROUND((B14*D14)/100,0)</f>
        <v>19933402</v>
      </c>
    </row>
    <row r="15" spans="1:6" ht="120.75" customHeight="1">
      <c r="A15" s="18">
        <v>7</v>
      </c>
      <c r="B15" s="94">
        <v>407880</v>
      </c>
      <c r="C15" s="19" t="s">
        <v>30</v>
      </c>
      <c r="D15" s="36">
        <v>1677.02</v>
      </c>
      <c r="E15" s="37" t="s">
        <v>31</v>
      </c>
      <c r="F15" s="20">
        <f>ROUND((B15*D15)/100,0)</f>
        <v>6840229</v>
      </c>
    </row>
    <row r="16" spans="1:6" ht="144.75" customHeight="1" thickBot="1">
      <c r="A16" s="38">
        <v>8</v>
      </c>
      <c r="B16" s="94">
        <v>407880</v>
      </c>
      <c r="C16" s="39" t="s">
        <v>32</v>
      </c>
      <c r="D16" s="40">
        <v>6302.79</v>
      </c>
      <c r="E16" s="41" t="s">
        <v>31</v>
      </c>
      <c r="F16" s="95">
        <f>ROUND((B16*D16)/100,0)</f>
        <v>25707820</v>
      </c>
    </row>
    <row r="17" spans="1:6" ht="17.25" thickTop="1" thickBot="1">
      <c r="A17" s="81"/>
      <c r="B17" s="82"/>
      <c r="C17" s="83"/>
      <c r="D17" s="84" t="s">
        <v>19</v>
      </c>
      <c r="E17" s="85"/>
      <c r="F17" s="21">
        <f>SUM(F9:F16)</f>
        <v>100062185</v>
      </c>
    </row>
    <row r="18" spans="1:6" ht="13.5" thickTop="1">
      <c r="D18" s="17"/>
      <c r="E18" s="17"/>
      <c r="F18" s="17"/>
    </row>
    <row r="19" spans="1:6" ht="22.5" customHeight="1">
      <c r="A19" s="23"/>
      <c r="B19" s="24" t="s">
        <v>20</v>
      </c>
      <c r="C19" s="25"/>
      <c r="D19" s="23"/>
      <c r="E19" s="26" t="s">
        <v>21</v>
      </c>
      <c r="F19" s="27"/>
    </row>
    <row r="20" spans="1:6" ht="15.75">
      <c r="A20" s="23"/>
      <c r="B20" s="24" t="s">
        <v>33</v>
      </c>
      <c r="C20" s="25"/>
      <c r="D20" s="23"/>
      <c r="E20" s="26" t="s">
        <v>21</v>
      </c>
      <c r="F20" s="28"/>
    </row>
    <row r="21" spans="1:6" ht="15.75">
      <c r="A21" s="23"/>
      <c r="B21" s="24" t="s">
        <v>34</v>
      </c>
      <c r="C21" s="25"/>
      <c r="D21" s="29" t="s">
        <v>35</v>
      </c>
      <c r="E21" s="26" t="s">
        <v>21</v>
      </c>
      <c r="F21" s="30">
        <v>575273</v>
      </c>
    </row>
    <row r="22" spans="1:6">
      <c r="A22" s="23"/>
      <c r="B22" s="23"/>
      <c r="C22" s="25"/>
      <c r="D22" s="23"/>
      <c r="E22" s="23"/>
      <c r="F22" s="24"/>
    </row>
    <row r="23" spans="1:6" ht="15.75">
      <c r="A23" s="23"/>
      <c r="B23" s="31" t="s">
        <v>36</v>
      </c>
      <c r="C23" s="25"/>
      <c r="D23" s="23"/>
      <c r="E23" s="26" t="s">
        <v>21</v>
      </c>
      <c r="F23" s="28"/>
    </row>
    <row r="24" spans="1:6" ht="15.75">
      <c r="A24" s="23"/>
      <c r="B24" s="24"/>
      <c r="C24" s="25"/>
      <c r="D24" s="23"/>
      <c r="E24" s="26"/>
      <c r="F24" s="28"/>
    </row>
    <row r="25" spans="1:6" ht="15">
      <c r="A25" s="23"/>
      <c r="B25" s="24" t="s">
        <v>24</v>
      </c>
      <c r="C25" s="25"/>
      <c r="D25" s="23"/>
      <c r="E25" s="26"/>
      <c r="F25" s="23"/>
    </row>
    <row r="26" spans="1:6" ht="15">
      <c r="A26" s="23"/>
      <c r="B26" s="24"/>
      <c r="C26" s="25"/>
      <c r="D26" s="23"/>
      <c r="E26" s="26"/>
      <c r="F26" s="23"/>
    </row>
    <row r="27" spans="1:6">
      <c r="A27" s="23"/>
      <c r="B27" s="23" t="s">
        <v>49</v>
      </c>
      <c r="C27" s="25"/>
      <c r="D27" s="23"/>
      <c r="E27" s="23"/>
      <c r="F27" s="23"/>
    </row>
    <row r="28" spans="1:6">
      <c r="C28" s="32"/>
      <c r="D28" s="33"/>
      <c r="E28" s="33"/>
      <c r="F28" s="33"/>
    </row>
    <row r="29" spans="1:6">
      <c r="C29" s="32"/>
      <c r="D29" s="74"/>
      <c r="E29" s="74"/>
      <c r="F29" s="33"/>
    </row>
    <row r="30" spans="1:6">
      <c r="C30" s="32"/>
      <c r="D30" s="75"/>
      <c r="E30" s="74"/>
      <c r="F30" s="33"/>
    </row>
    <row r="31" spans="1:6">
      <c r="C31" s="32"/>
      <c r="D31" s="7"/>
      <c r="E31" s="33"/>
      <c r="F31" s="33"/>
    </row>
    <row r="32" spans="1:6">
      <c r="C32" s="32"/>
      <c r="D32" s="74"/>
      <c r="E32" s="74"/>
      <c r="F32" s="33"/>
    </row>
    <row r="33" spans="3:6">
      <c r="C33" s="32"/>
      <c r="D33" s="75"/>
      <c r="E33" s="74"/>
      <c r="F33" s="33"/>
    </row>
    <row r="34" spans="3:6">
      <c r="C34" s="32"/>
      <c r="D34" s="7"/>
      <c r="E34" s="33"/>
      <c r="F34" s="33"/>
    </row>
    <row r="35" spans="3:6">
      <c r="C35" s="32"/>
      <c r="D35" s="33"/>
      <c r="E35" s="33"/>
      <c r="F35" s="33"/>
    </row>
  </sheetData>
  <mergeCells count="10">
    <mergeCell ref="D32:E32"/>
    <mergeCell ref="D33:E33"/>
    <mergeCell ref="A1:F1"/>
    <mergeCell ref="A2:F2"/>
    <mergeCell ref="A3:F3"/>
    <mergeCell ref="B4:F4"/>
    <mergeCell ref="A17:C17"/>
    <mergeCell ref="D17:E17"/>
    <mergeCell ref="D29:E29"/>
    <mergeCell ref="D30:E30"/>
  </mergeCells>
  <pageMargins left="0.7" right="0.16" top="0.38" bottom="0.23" header="0.25" footer="0.17"/>
  <pageSetup paperSize="9" scale="79" orientation="portrait" r:id="rId1"/>
  <drawing r:id="rId2"/>
</worksheet>
</file>

<file path=xl/worksheets/sheet4.xml><?xml version="1.0" encoding="utf-8"?>
<worksheet xmlns="http://schemas.openxmlformats.org/spreadsheetml/2006/main" xmlns:r="http://schemas.openxmlformats.org/officeDocument/2006/relationships">
  <dimension ref="A1:H24"/>
  <sheetViews>
    <sheetView view="pageBreakPreview" zoomScale="90" zoomScaleSheetLayoutView="90" workbookViewId="0">
      <selection activeCell="C5" sqref="C5"/>
    </sheetView>
  </sheetViews>
  <sheetFormatPr defaultRowHeight="12.75"/>
  <cols>
    <col min="1" max="1" width="6.85546875" style="1" customWidth="1"/>
    <col min="2" max="2" width="10.28515625" style="1" customWidth="1"/>
    <col min="3" max="3" width="51" style="22" customWidth="1"/>
    <col min="4" max="4" width="13.85546875" style="1" customWidth="1"/>
    <col min="5" max="5" width="8.5703125" style="1" customWidth="1"/>
    <col min="6" max="6" width="13.7109375" style="1" customWidth="1"/>
    <col min="7" max="16384" width="9.140625" style="1"/>
  </cols>
  <sheetData>
    <row r="1" spans="1:8" ht="45.75" customHeight="1">
      <c r="A1" s="106" t="str">
        <f>R.W!A1</f>
        <v>Construction of link road from Thul Tangwani road to village Engineer Majid Hussain Noonari via Pir Bux Noonari, Haji Muhammad Noonari upto connect Khuda Bux Noonari (10.0 Kms)</v>
      </c>
      <c r="B1" s="106"/>
      <c r="C1" s="106"/>
      <c r="D1" s="106"/>
      <c r="E1" s="106"/>
      <c r="F1" s="106"/>
    </row>
    <row r="2" spans="1:8" ht="18.75">
      <c r="A2" s="76" t="s">
        <v>0</v>
      </c>
      <c r="B2" s="77"/>
      <c r="C2" s="77"/>
      <c r="D2" s="77"/>
      <c r="E2" s="77"/>
      <c r="F2" s="77"/>
    </row>
    <row r="3" spans="1:8" ht="14.25">
      <c r="A3" s="78" t="s">
        <v>1</v>
      </c>
      <c r="B3" s="79"/>
      <c r="C3" s="79"/>
      <c r="D3" s="79"/>
      <c r="E3" s="79"/>
      <c r="F3" s="79"/>
    </row>
    <row r="4" spans="1:8" ht="15.75">
      <c r="A4" s="3" t="s">
        <v>2</v>
      </c>
      <c r="B4" s="80" t="s">
        <v>3</v>
      </c>
      <c r="C4" s="80"/>
      <c r="D4" s="80"/>
      <c r="E4" s="80"/>
      <c r="F4" s="80"/>
    </row>
    <row r="5" spans="1:8" ht="15.75">
      <c r="A5" s="4"/>
      <c r="B5" s="5" t="s">
        <v>65</v>
      </c>
      <c r="C5" s="6"/>
      <c r="D5" s="7"/>
      <c r="E5" s="7"/>
      <c r="F5" s="7"/>
    </row>
    <row r="6" spans="1:8" ht="13.5" thickBot="1">
      <c r="A6" s="4"/>
      <c r="B6" s="8"/>
      <c r="C6" s="6"/>
      <c r="D6" s="7"/>
      <c r="E6" s="7"/>
      <c r="F6" s="7"/>
    </row>
    <row r="7" spans="1:8" ht="33" thickTop="1" thickBot="1">
      <c r="A7" s="9" t="s">
        <v>4</v>
      </c>
      <c r="B7" s="10" t="s">
        <v>5</v>
      </c>
      <c r="C7" s="11" t="s">
        <v>6</v>
      </c>
      <c r="D7" s="11" t="s">
        <v>7</v>
      </c>
      <c r="E7" s="12" t="s">
        <v>8</v>
      </c>
      <c r="F7" s="13" t="s">
        <v>9</v>
      </c>
    </row>
    <row r="8" spans="1:8" ht="30" customHeight="1" thickTop="1" thickBot="1">
      <c r="A8" s="14">
        <v>1</v>
      </c>
      <c r="B8" s="15">
        <v>2</v>
      </c>
      <c r="C8" s="15">
        <v>3</v>
      </c>
      <c r="D8" s="15">
        <v>4</v>
      </c>
      <c r="E8" s="15">
        <v>5</v>
      </c>
      <c r="F8" s="16">
        <v>6</v>
      </c>
      <c r="G8" s="17"/>
    </row>
    <row r="9" spans="1:8" s="102" customFormat="1" ht="54.75" customHeight="1" thickTop="1" thickBot="1">
      <c r="A9" s="107">
        <v>1</v>
      </c>
      <c r="B9" s="108" t="s">
        <v>63</v>
      </c>
      <c r="C9" s="109" t="s">
        <v>62</v>
      </c>
      <c r="D9" s="110">
        <v>181707</v>
      </c>
      <c r="E9" s="111" t="s">
        <v>64</v>
      </c>
      <c r="F9" s="112">
        <f>ROUND((D9*4),0)</f>
        <v>726828</v>
      </c>
      <c r="G9" s="101"/>
    </row>
    <row r="10" spans="1:8" s="102" customFormat="1" ht="17.25" thickTop="1" thickBot="1">
      <c r="A10" s="81"/>
      <c r="B10" s="82"/>
      <c r="C10" s="83"/>
      <c r="D10" s="84" t="s">
        <v>19</v>
      </c>
      <c r="E10" s="85"/>
      <c r="F10" s="21">
        <f>SUM(F9:F9)</f>
        <v>726828</v>
      </c>
      <c r="G10" s="101"/>
      <c r="H10" s="105"/>
    </row>
    <row r="11" spans="1:8" ht="13.5" thickTop="1">
      <c r="D11" s="17"/>
      <c r="E11" s="17"/>
      <c r="F11" s="17"/>
    </row>
    <row r="12" spans="1:8" ht="15.75">
      <c r="A12" s="23"/>
      <c r="B12" s="24" t="s">
        <v>20</v>
      </c>
      <c r="C12" s="25"/>
      <c r="D12" s="23"/>
      <c r="E12" s="26" t="s">
        <v>21</v>
      </c>
      <c r="F12" s="27"/>
      <c r="H12" s="17"/>
    </row>
    <row r="13" spans="1:8" ht="15.75">
      <c r="A13" s="23"/>
      <c r="B13" s="24" t="s">
        <v>22</v>
      </c>
      <c r="C13" s="25"/>
      <c r="D13" s="23"/>
      <c r="E13" s="26" t="s">
        <v>21</v>
      </c>
      <c r="F13" s="28"/>
    </row>
    <row r="14" spans="1:8" ht="15.75">
      <c r="A14" s="23"/>
      <c r="B14" s="24"/>
      <c r="C14" s="25"/>
      <c r="D14" s="29"/>
      <c r="E14" s="26"/>
      <c r="F14" s="30"/>
    </row>
    <row r="15" spans="1:8">
      <c r="A15" s="23"/>
      <c r="B15" s="23"/>
      <c r="C15" s="25"/>
      <c r="D15" s="23"/>
      <c r="E15" s="23"/>
      <c r="F15" s="24"/>
      <c r="H15" s="1">
        <v>3175408</v>
      </c>
    </row>
    <row r="16" spans="1:8" ht="15.75">
      <c r="A16" s="23"/>
      <c r="B16" s="31" t="s">
        <v>23</v>
      </c>
      <c r="C16" s="25"/>
      <c r="D16" s="23"/>
      <c r="E16" s="26" t="s">
        <v>21</v>
      </c>
      <c r="F16" s="28"/>
      <c r="H16" s="1">
        <v>3583084</v>
      </c>
    </row>
    <row r="17" spans="1:8" ht="15.75">
      <c r="A17" s="23"/>
      <c r="B17" s="24"/>
      <c r="C17" s="25"/>
      <c r="D17" s="23"/>
      <c r="E17" s="26"/>
      <c r="F17" s="28"/>
      <c r="H17" s="17"/>
    </row>
    <row r="18" spans="1:8" ht="15">
      <c r="A18" s="23"/>
      <c r="B18" s="24" t="s">
        <v>24</v>
      </c>
      <c r="C18" s="25"/>
      <c r="D18" s="23"/>
      <c r="E18" s="26"/>
      <c r="F18" s="23"/>
    </row>
    <row r="19" spans="1:8">
      <c r="A19" s="23"/>
      <c r="B19" s="23" t="s">
        <v>25</v>
      </c>
      <c r="C19" s="25"/>
      <c r="D19" s="23"/>
      <c r="E19" s="23"/>
      <c r="F19" s="23"/>
    </row>
    <row r="20" spans="1:8">
      <c r="C20" s="32"/>
      <c r="D20" s="33"/>
      <c r="E20" s="33"/>
      <c r="F20" s="33"/>
    </row>
    <row r="21" spans="1:8">
      <c r="C21" s="32"/>
      <c r="D21" s="74"/>
      <c r="E21" s="74"/>
      <c r="F21" s="33"/>
    </row>
    <row r="22" spans="1:8">
      <c r="C22" s="32"/>
      <c r="D22" s="75"/>
      <c r="E22" s="74"/>
      <c r="F22" s="33"/>
    </row>
    <row r="23" spans="1:8">
      <c r="C23" s="32"/>
      <c r="D23" s="7"/>
      <c r="E23" s="33"/>
      <c r="F23" s="33"/>
    </row>
    <row r="24" spans="1:8">
      <c r="C24" s="32"/>
      <c r="D24" s="33"/>
      <c r="E24" s="33"/>
      <c r="F24" s="33"/>
    </row>
  </sheetData>
  <mergeCells count="8">
    <mergeCell ref="D21:E21"/>
    <mergeCell ref="D22:E22"/>
    <mergeCell ref="A1:F1"/>
    <mergeCell ref="A2:F2"/>
    <mergeCell ref="A3:F3"/>
    <mergeCell ref="B4:F4"/>
    <mergeCell ref="A10:C10"/>
    <mergeCell ref="D10:E10"/>
  </mergeCells>
  <pageMargins left="0.7" right="0.16" top="0.36" bottom="0.36" header="0.25" footer="0.17"/>
  <pageSetup paperSize="9" scale="88" orientation="portrait" r:id="rId1"/>
  <drawing r:id="rId2"/>
</worksheet>
</file>

<file path=xl/worksheets/sheet5.xml><?xml version="1.0" encoding="utf-8"?>
<worksheet xmlns="http://schemas.openxmlformats.org/spreadsheetml/2006/main" xmlns:r="http://schemas.openxmlformats.org/officeDocument/2006/relationships">
  <dimension ref="A1:H31"/>
  <sheetViews>
    <sheetView view="pageBreakPreview" topLeftCell="A13" zoomScale="90" zoomScaleSheetLayoutView="90" workbookViewId="0">
      <selection activeCell="C23" sqref="C23"/>
    </sheetView>
  </sheetViews>
  <sheetFormatPr defaultRowHeight="12.75"/>
  <cols>
    <col min="1" max="1" width="6.85546875" style="1" customWidth="1"/>
    <col min="2" max="2" width="10.28515625" style="1" customWidth="1"/>
    <col min="3" max="3" width="51" style="22" customWidth="1"/>
    <col min="4" max="4" width="13.85546875" style="1" customWidth="1"/>
    <col min="5" max="5" width="8.5703125" style="1" customWidth="1"/>
    <col min="6" max="6" width="13.7109375" style="1" customWidth="1"/>
    <col min="7" max="16384" width="9.140625" style="1"/>
  </cols>
  <sheetData>
    <row r="1" spans="1:7" ht="45.75" customHeight="1">
      <c r="A1" s="106" t="str">
        <f>R.W!A1</f>
        <v>Construction of link road from Thul Tangwani road to village Engineer Majid Hussain Noonari via Pir Bux Noonari, Haji Muhammad Noonari upto connect Khuda Bux Noonari (10.0 Kms)</v>
      </c>
      <c r="B1" s="106"/>
      <c r="C1" s="106"/>
      <c r="D1" s="106"/>
      <c r="E1" s="106"/>
      <c r="F1" s="106"/>
    </row>
    <row r="2" spans="1:7" ht="18.75">
      <c r="A2" s="76" t="s">
        <v>0</v>
      </c>
      <c r="B2" s="77"/>
      <c r="C2" s="77"/>
      <c r="D2" s="77"/>
      <c r="E2" s="77"/>
      <c r="F2" s="77"/>
    </row>
    <row r="3" spans="1:7" ht="14.25">
      <c r="A3" s="78" t="s">
        <v>1</v>
      </c>
      <c r="B3" s="79"/>
      <c r="C3" s="79"/>
      <c r="D3" s="79"/>
      <c r="E3" s="79"/>
      <c r="F3" s="79"/>
    </row>
    <row r="4" spans="1:7" ht="15.75">
      <c r="A4" s="60" t="s">
        <v>2</v>
      </c>
      <c r="B4" s="80" t="s">
        <v>3</v>
      </c>
      <c r="C4" s="80"/>
      <c r="D4" s="80"/>
      <c r="E4" s="80"/>
      <c r="F4" s="80"/>
    </row>
    <row r="5" spans="1:7" ht="15.75">
      <c r="A5" s="4"/>
      <c r="B5" s="5" t="s">
        <v>61</v>
      </c>
      <c r="C5" s="6"/>
      <c r="D5" s="7"/>
      <c r="E5" s="7"/>
      <c r="F5" s="7"/>
    </row>
    <row r="6" spans="1:7" ht="13.5" thickBot="1">
      <c r="A6" s="4"/>
      <c r="B6" s="59"/>
      <c r="C6" s="6"/>
      <c r="D6" s="7"/>
      <c r="E6" s="7"/>
      <c r="F6" s="7"/>
    </row>
    <row r="7" spans="1:7" ht="33" thickTop="1" thickBot="1">
      <c r="A7" s="9" t="s">
        <v>4</v>
      </c>
      <c r="B7" s="10" t="s">
        <v>5</v>
      </c>
      <c r="C7" s="11" t="s">
        <v>6</v>
      </c>
      <c r="D7" s="11" t="s">
        <v>7</v>
      </c>
      <c r="E7" s="12" t="s">
        <v>8</v>
      </c>
      <c r="F7" s="13" t="s">
        <v>9</v>
      </c>
    </row>
    <row r="8" spans="1:7" ht="17.25" thickTop="1" thickBot="1">
      <c r="A8" s="14">
        <v>1</v>
      </c>
      <c r="B8" s="15">
        <v>2</v>
      </c>
      <c r="C8" s="15">
        <v>3</v>
      </c>
      <c r="D8" s="15">
        <v>4</v>
      </c>
      <c r="E8" s="15">
        <v>5</v>
      </c>
      <c r="F8" s="16">
        <v>6</v>
      </c>
      <c r="G8" s="17"/>
    </row>
    <row r="9" spans="1:7" s="102" customFormat="1" ht="75.75" thickTop="1">
      <c r="A9" s="97">
        <v>1</v>
      </c>
      <c r="B9" s="98">
        <f>1306*12</f>
        <v>15672</v>
      </c>
      <c r="C9" s="92" t="s">
        <v>58</v>
      </c>
      <c r="D9" s="99">
        <v>3176.25</v>
      </c>
      <c r="E9" s="100" t="s">
        <v>59</v>
      </c>
      <c r="F9" s="20">
        <f>ROUND((B9*D9)/1000,0)</f>
        <v>49778</v>
      </c>
      <c r="G9" s="101"/>
    </row>
    <row r="10" spans="1:7" s="102" customFormat="1" ht="32.25" customHeight="1">
      <c r="A10" s="97">
        <v>2</v>
      </c>
      <c r="B10" s="103">
        <f>52*12</f>
        <v>624</v>
      </c>
      <c r="C10" s="92" t="s">
        <v>11</v>
      </c>
      <c r="D10" s="99">
        <v>9416.2800000000007</v>
      </c>
      <c r="E10" s="100" t="s">
        <v>10</v>
      </c>
      <c r="F10" s="20">
        <f>ROUND((B10*D10)/100,0)</f>
        <v>58758</v>
      </c>
      <c r="G10" s="101"/>
    </row>
    <row r="11" spans="1:7" s="102" customFormat="1" ht="33.75" customHeight="1">
      <c r="A11" s="97">
        <v>3</v>
      </c>
      <c r="B11" s="103">
        <f>488*12</f>
        <v>5856</v>
      </c>
      <c r="C11" s="92" t="s">
        <v>12</v>
      </c>
      <c r="D11" s="99">
        <v>12501.41</v>
      </c>
      <c r="E11" s="100" t="s">
        <v>10</v>
      </c>
      <c r="F11" s="20">
        <f>ROUND((B11*D11)/100,0)</f>
        <v>732083</v>
      </c>
      <c r="G11" s="101"/>
    </row>
    <row r="12" spans="1:7" s="102" customFormat="1" ht="44.25" customHeight="1">
      <c r="A12" s="97">
        <v>4</v>
      </c>
      <c r="B12" s="103">
        <f>89*12</f>
        <v>1068</v>
      </c>
      <c r="C12" s="92" t="s">
        <v>13</v>
      </c>
      <c r="D12" s="99">
        <v>14429.25</v>
      </c>
      <c r="E12" s="100" t="s">
        <v>10</v>
      </c>
      <c r="F12" s="20">
        <f>ROUND((B12*D12)/100,0)</f>
        <v>154104</v>
      </c>
      <c r="G12" s="101"/>
    </row>
    <row r="13" spans="1:7" s="102" customFormat="1" ht="46.5" customHeight="1">
      <c r="A13" s="97">
        <v>5</v>
      </c>
      <c r="B13" s="103">
        <f>92*12</f>
        <v>1104</v>
      </c>
      <c r="C13" s="92" t="s">
        <v>60</v>
      </c>
      <c r="D13" s="99">
        <v>3127.41</v>
      </c>
      <c r="E13" s="100" t="s">
        <v>18</v>
      </c>
      <c r="F13" s="20">
        <f>ROUND((B13*D13)/100,0)</f>
        <v>34527</v>
      </c>
      <c r="G13" s="101"/>
    </row>
    <row r="14" spans="1:7" s="102" customFormat="1" ht="63" customHeight="1">
      <c r="A14" s="97">
        <v>6</v>
      </c>
      <c r="B14" s="104">
        <f>6*12</f>
        <v>72</v>
      </c>
      <c r="C14" s="92" t="s">
        <v>14</v>
      </c>
      <c r="D14" s="99">
        <v>4820.2</v>
      </c>
      <c r="E14" s="100" t="s">
        <v>15</v>
      </c>
      <c r="F14" s="20">
        <f>ROUND((B14*D14),0)</f>
        <v>347054</v>
      </c>
      <c r="G14" s="101"/>
    </row>
    <row r="15" spans="1:7" s="102" customFormat="1" ht="124.5" customHeight="1">
      <c r="A15" s="97">
        <v>7</v>
      </c>
      <c r="B15" s="98">
        <f>92*12</f>
        <v>1104</v>
      </c>
      <c r="C15" s="92" t="s">
        <v>16</v>
      </c>
      <c r="D15" s="99">
        <v>337</v>
      </c>
      <c r="E15" s="100" t="s">
        <v>15</v>
      </c>
      <c r="F15" s="20">
        <f>ROUND((B15*D15),0)</f>
        <v>372048</v>
      </c>
      <c r="G15" s="101"/>
    </row>
    <row r="16" spans="1:7" s="102" customFormat="1" ht="30.75" customHeight="1" thickBot="1">
      <c r="A16" s="97">
        <v>8</v>
      </c>
      <c r="B16" s="98">
        <f>221*12</f>
        <v>2652</v>
      </c>
      <c r="C16" s="92" t="s">
        <v>17</v>
      </c>
      <c r="D16" s="99">
        <v>604.1</v>
      </c>
      <c r="E16" s="100" t="s">
        <v>18</v>
      </c>
      <c r="F16" s="20">
        <f>ROUND((B16*D16)/100,0)</f>
        <v>16021</v>
      </c>
      <c r="G16" s="101"/>
    </row>
    <row r="17" spans="1:8" s="102" customFormat="1" ht="17.25" thickTop="1" thickBot="1">
      <c r="A17" s="81"/>
      <c r="B17" s="82"/>
      <c r="C17" s="83"/>
      <c r="D17" s="84" t="s">
        <v>19</v>
      </c>
      <c r="E17" s="85"/>
      <c r="F17" s="21">
        <f>SUM(F9:F16)</f>
        <v>1764373</v>
      </c>
      <c r="G17" s="101"/>
      <c r="H17" s="105"/>
    </row>
    <row r="18" spans="1:8" ht="13.5" thickTop="1">
      <c r="D18" s="17"/>
      <c r="E18" s="17"/>
      <c r="F18" s="17"/>
    </row>
    <row r="19" spans="1:8" ht="15.75">
      <c r="A19" s="23"/>
      <c r="B19" s="24" t="s">
        <v>20</v>
      </c>
      <c r="C19" s="25"/>
      <c r="D19" s="23"/>
      <c r="E19" s="26" t="s">
        <v>21</v>
      </c>
      <c r="F19" s="27"/>
      <c r="H19" s="17"/>
    </row>
    <row r="20" spans="1:8" ht="15.75">
      <c r="A20" s="23"/>
      <c r="B20" s="24" t="s">
        <v>22</v>
      </c>
      <c r="C20" s="25"/>
      <c r="D20" s="23"/>
      <c r="E20" s="26" t="s">
        <v>21</v>
      </c>
      <c r="F20" s="28"/>
    </row>
    <row r="21" spans="1:8" ht="15.75">
      <c r="A21" s="23"/>
      <c r="B21" s="24"/>
      <c r="C21" s="25"/>
      <c r="D21" s="29"/>
      <c r="E21" s="26"/>
      <c r="F21" s="30"/>
    </row>
    <row r="22" spans="1:8">
      <c r="A22" s="23"/>
      <c r="B22" s="23"/>
      <c r="C22" s="25"/>
      <c r="D22" s="23"/>
      <c r="E22" s="23"/>
      <c r="F22" s="24"/>
      <c r="H22" s="1">
        <v>3175408</v>
      </c>
    </row>
    <row r="23" spans="1:8" ht="15.75">
      <c r="A23" s="23"/>
      <c r="B23" s="31" t="s">
        <v>66</v>
      </c>
      <c r="C23" s="25"/>
      <c r="D23" s="23"/>
      <c r="E23" s="26" t="s">
        <v>21</v>
      </c>
      <c r="F23" s="28"/>
      <c r="H23" s="1">
        <v>3583084</v>
      </c>
    </row>
    <row r="24" spans="1:8" ht="15.75">
      <c r="A24" s="23"/>
      <c r="B24" s="24"/>
      <c r="C24" s="25"/>
      <c r="D24" s="23"/>
      <c r="E24" s="26"/>
      <c r="F24" s="28"/>
      <c r="H24" s="17"/>
    </row>
    <row r="25" spans="1:8" ht="15">
      <c r="A25" s="23"/>
      <c r="B25" s="24" t="s">
        <v>24</v>
      </c>
      <c r="C25" s="25"/>
      <c r="D25" s="23"/>
      <c r="E25" s="26"/>
      <c r="F25" s="23"/>
    </row>
    <row r="26" spans="1:8">
      <c r="A26" s="23"/>
      <c r="B26" s="23" t="s">
        <v>25</v>
      </c>
      <c r="C26" s="25"/>
      <c r="D26" s="23"/>
      <c r="E26" s="23"/>
      <c r="F26" s="23"/>
    </row>
    <row r="27" spans="1:8">
      <c r="C27" s="32"/>
      <c r="D27" s="33"/>
      <c r="E27" s="33"/>
      <c r="F27" s="33"/>
    </row>
    <row r="28" spans="1:8">
      <c r="C28" s="32"/>
      <c r="D28" s="74"/>
      <c r="E28" s="74"/>
      <c r="F28" s="33"/>
    </row>
    <row r="29" spans="1:8">
      <c r="C29" s="32"/>
      <c r="D29" s="75"/>
      <c r="E29" s="74"/>
      <c r="F29" s="33"/>
    </row>
    <row r="30" spans="1:8">
      <c r="C30" s="32"/>
      <c r="D30" s="7"/>
      <c r="E30" s="33"/>
      <c r="F30" s="33"/>
    </row>
    <row r="31" spans="1:8">
      <c r="C31" s="32"/>
      <c r="D31" s="33"/>
      <c r="E31" s="33"/>
      <c r="F31" s="33"/>
    </row>
  </sheetData>
  <mergeCells count="8">
    <mergeCell ref="D28:E28"/>
    <mergeCell ref="D29:E29"/>
    <mergeCell ref="A1:F1"/>
    <mergeCell ref="A2:F2"/>
    <mergeCell ref="A3:F3"/>
    <mergeCell ref="B4:F4"/>
    <mergeCell ref="A17:C17"/>
    <mergeCell ref="D17:E17"/>
  </mergeCells>
  <pageMargins left="0.7" right="0.16" top="0.36" bottom="0.36" header="0.25" footer="0.17"/>
  <pageSetup paperSize="9" scale="8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F.sheet</vt:lpstr>
      <vt:lpstr>Ab.s</vt:lpstr>
      <vt:lpstr>R.W</vt:lpstr>
      <vt:lpstr>M.W</vt:lpstr>
      <vt:lpstr>M.W C</vt:lpstr>
      <vt:lpstr>M.W!Print_Area</vt:lpstr>
      <vt:lpstr>'M.W C'!Print_Area</vt:lpstr>
      <vt:lpstr>R.W!Print_Area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Jamali Computers</dc:creator>
  <cp:lastModifiedBy>Tariq Ahmed</cp:lastModifiedBy>
  <cp:lastPrinted>2016-03-04T15:55:49Z</cp:lastPrinted>
  <dcterms:created xsi:type="dcterms:W3CDTF">2016-03-02T10:14:39Z</dcterms:created>
  <dcterms:modified xsi:type="dcterms:W3CDTF">2016-03-04T15:56:02Z</dcterms:modified>
</cp:coreProperties>
</file>