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2"/>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F18" i="2"/>
  <c r="F14"/>
  <c r="F10"/>
  <c r="F12" s="1"/>
  <c r="A1"/>
  <c r="F47" i="1"/>
  <c r="F45"/>
  <c r="F42"/>
  <c r="F41"/>
  <c r="F35"/>
  <c r="F29"/>
  <c r="F26"/>
  <c r="F23"/>
  <c r="F20"/>
  <c r="F17"/>
  <c r="F16"/>
  <c r="F13"/>
  <c r="C13"/>
  <c r="C12"/>
  <c r="C11"/>
  <c r="C8"/>
  <c r="F8" s="1"/>
  <c r="F37" s="1"/>
  <c r="A1"/>
  <c r="F16" i="2" l="1"/>
  <c r="F20" s="1"/>
</calcChain>
</file>

<file path=xl/sharedStrings.xml><?xml version="1.0" encoding="utf-8"?>
<sst xmlns="http://schemas.openxmlformats.org/spreadsheetml/2006/main" count="57" uniqueCount="48">
  <si>
    <t>ABSTRACT SHEET</t>
  </si>
  <si>
    <t xml:space="preserve">S. NO. </t>
  </si>
  <si>
    <t>ITEM OF WORK</t>
  </si>
  <si>
    <t>QUANTITY</t>
  </si>
  <si>
    <t>RATE</t>
  </si>
  <si>
    <t>UNIT</t>
  </si>
  <si>
    <t>AMOUNT</t>
  </si>
  <si>
    <t>ROAD WORK (SCHEDULE ITEM)</t>
  </si>
  <si>
    <t>Scarifying the existing road surface.</t>
  </si>
  <si>
    <t>1 x 2000.00 x 22</t>
  </si>
  <si>
    <t>%Sft</t>
  </si>
  <si>
    <t>Earth Work excavation in irrigation channels drain etc. dressed to designed section grade and profile excavated material disposed off and dressed within 50ft lead in ordinary.</t>
  </si>
  <si>
    <r>
      <rPr>
        <b/>
        <u/>
        <sz val="10"/>
        <color theme="1"/>
        <rFont val="Calibri"/>
        <family val="2"/>
        <scheme val="minor"/>
      </rPr>
      <t>for Sewerage Line</t>
    </r>
    <r>
      <rPr>
        <b/>
        <sz val="10"/>
        <color theme="1"/>
        <rFont val="Calibri"/>
        <family val="2"/>
        <scheme val="minor"/>
      </rPr>
      <t xml:space="preserve">
1 x 1000 x 5.00 x 3.00 </t>
    </r>
  </si>
  <si>
    <r>
      <rPr>
        <b/>
        <u/>
        <sz val="10"/>
        <color theme="1"/>
        <rFont val="Calibri"/>
        <family val="2"/>
        <scheme val="minor"/>
      </rPr>
      <t>For Cross Pipe Drain</t>
    </r>
    <r>
      <rPr>
        <b/>
        <sz val="10"/>
        <color theme="1"/>
        <rFont val="Calibri"/>
        <family val="2"/>
        <scheme val="minor"/>
      </rPr>
      <t xml:space="preserve">
1 x 300.00 x 5.00 x 3.00 </t>
    </r>
  </si>
  <si>
    <r>
      <t>%</t>
    </r>
    <r>
      <rPr>
        <b/>
        <sz val="10"/>
        <color theme="1"/>
        <rFont val="Calibri"/>
        <family val="2"/>
      </rPr>
      <t>°</t>
    </r>
    <r>
      <rPr>
        <b/>
        <sz val="10"/>
        <color theme="1"/>
        <rFont val="Calibri"/>
        <family val="2"/>
        <scheme val="minor"/>
      </rPr>
      <t>Cft</t>
    </r>
  </si>
  <si>
    <t>Providing RCC Pipe of ASTM C-7662 T/C 7670 class II wall B and fixing in trench i/c. cutting fitting and jointing with rubber ring i/c. testing with water to specified pressure.</t>
  </si>
  <si>
    <r>
      <rPr>
        <b/>
        <u/>
        <sz val="10"/>
        <color theme="1"/>
        <rFont val="Calibri"/>
        <family val="2"/>
        <scheme val="minor"/>
      </rPr>
      <t xml:space="preserve">12" dia for main drain </t>
    </r>
    <r>
      <rPr>
        <sz val="10"/>
        <color theme="1"/>
        <rFont val="Calibri"/>
        <family val="2"/>
        <scheme val="minor"/>
      </rPr>
      <t xml:space="preserve">: </t>
    </r>
    <r>
      <rPr>
        <sz val="10"/>
        <color theme="1"/>
        <rFont val="Calibri"/>
        <family val="2"/>
        <scheme val="minor"/>
      </rPr>
      <t>1 x 1000.00</t>
    </r>
  </si>
  <si>
    <t>Rft</t>
  </si>
  <si>
    <r>
      <rPr>
        <b/>
        <u/>
        <sz val="10"/>
        <color theme="1"/>
        <rFont val="Calibri"/>
        <family val="2"/>
        <scheme val="minor"/>
      </rPr>
      <t xml:space="preserve">12" for corss pipe drain </t>
    </r>
    <r>
      <rPr>
        <sz val="10"/>
        <color theme="1"/>
        <rFont val="Calibri"/>
        <family val="2"/>
        <scheme val="minor"/>
      </rPr>
      <t xml:space="preserve">: </t>
    </r>
    <r>
      <rPr>
        <sz val="10"/>
        <color theme="1"/>
        <rFont val="Calibri"/>
        <family val="2"/>
        <scheme val="minor"/>
      </rPr>
      <t>1 x 300.00</t>
    </r>
  </si>
  <si>
    <t>Constructing manhole or inspection chamber for the required diameter of circular sewer and 3'-6" (1067mm) depth with walls of B.B. in cement sand mortar 1:3 cement plastered 1:3, 1/2" thick, inside of walls and 1" (25mm) thick over benching and channel i/c. fixing C.I. manhole cover with frame of clear opening 1-1/2" x 1-1/2" (457 x 457mm) of 1.75 cwt. (88.9kg) embedded in plain C.C. 1:2:4 and fixing 1" (25mm) dia M.S. steps 6" (150mm) wide projecting 4" (102mm) from the face of wall at 12" (305mm) C/C duly painted etc. completed as per standard specification and drawing.</t>
  </si>
  <si>
    <t>1 x 27 =</t>
  </si>
  <si>
    <t>Each</t>
  </si>
  <si>
    <t>Preparing of subgrade i/c. earth excavation filling to an average depth of 9" design to camber / side slope and consolidation with power roller.</t>
  </si>
  <si>
    <t>1 x 3500.00 x 22.00</t>
  </si>
  <si>
    <t>Providing and laying granular sub-base course using hub gravel with sand and silt form 0 to 60mm laid in layers i/c. compacting upto 98% of maximum dry density determined by AASHTO (T-180 methods) or as directed by the Engineer in Charge etc. complete.</t>
  </si>
  <si>
    <t>1 x 3500.00 x 22.00 x 0.50</t>
  </si>
  <si>
    <t>%Cft</t>
  </si>
  <si>
    <t>Providing and laying Aggregate base course of 80% of CBR as per (AASHTO standard specification) i/c. compacting to require density by the approved mechanical mean ( vibratory roller road packer and smooth wheel roller etc.) i/c. watering with all lead and lift etc. complete accurate compacted thickness shall be considered for the payment and as directed by the Engineer Incharge.</t>
  </si>
  <si>
    <t>1 x 3500.00 x 22.00 x 0.50 x 1.03</t>
  </si>
  <si>
    <t>Laying to proper line and grade plant mixed Asphalt concrete paver finished (Hydraulic / Electronic control) prepared to specified formula according to job mix formula approved by Engineer Incharge including rolling and finishing to proper line, grade level and camber etc. (Machinery with POLs cost of material carriage).</t>
  </si>
  <si>
    <t>1 x 3500.00 x 22.00 x 1.03</t>
  </si>
  <si>
    <t>AMOUNT OF SCHEDULE ITEMS RS.</t>
  </si>
  <si>
    <t>NON-SCHEDULE ITEM</t>
  </si>
  <si>
    <t>Repair of Water Leakages in RCC Pipes</t>
  </si>
  <si>
    <t>6" Inch dia = 1 x 2</t>
  </si>
  <si>
    <t>12" Inch dia = 1 x 2</t>
  </si>
  <si>
    <t>Repair of leakage in sewerage lines under the road way.</t>
  </si>
  <si>
    <t>12" Inch dia = 1 x 5</t>
  </si>
  <si>
    <t>AMOUNT OF NON-SCHEDULE ITEMS RS.</t>
  </si>
  <si>
    <t>GENERAL ABSTRACT</t>
  </si>
  <si>
    <t>DESCRIPTION</t>
  </si>
  <si>
    <t>Total Cost of Schedule of Rates 2012</t>
  </si>
  <si>
    <t>Grand Total of S.R &amp; O.R. Items</t>
  </si>
  <si>
    <t>Non-Schedule Item</t>
  </si>
  <si>
    <t>1% Contingencies on Schedule Item</t>
  </si>
  <si>
    <t>11% Premium on Item No. 8</t>
  </si>
  <si>
    <t>Total Cost of Work</t>
  </si>
  <si>
    <t>SAY IN MILLION</t>
  </si>
</sst>
</file>

<file path=xl/styles.xml><?xml version="1.0" encoding="utf-8"?>
<styleSheet xmlns="http://schemas.openxmlformats.org/spreadsheetml/2006/main">
  <numFmts count="1">
    <numFmt numFmtId="43" formatCode="_(* #,##0.00_);_(* \(#,##0.00\);_(* &quot;-&quot;??_);_(@_)"/>
  </numFmts>
  <fonts count="11">
    <font>
      <sz val="11"/>
      <color theme="1"/>
      <name val="Calibri"/>
      <family val="2"/>
      <scheme val="minor"/>
    </font>
    <font>
      <sz val="11"/>
      <color theme="1"/>
      <name val="Calibri"/>
      <family val="2"/>
      <scheme val="minor"/>
    </font>
    <font>
      <b/>
      <u/>
      <sz val="16"/>
      <color theme="1"/>
      <name val="Calibri"/>
      <family val="2"/>
      <scheme val="minor"/>
    </font>
    <font>
      <sz val="10"/>
      <color theme="1"/>
      <name val="Calibri"/>
      <family val="2"/>
      <scheme val="minor"/>
    </font>
    <font>
      <b/>
      <sz val="10"/>
      <color theme="1"/>
      <name val="Calibri"/>
      <family val="2"/>
      <scheme val="minor"/>
    </font>
    <font>
      <b/>
      <u/>
      <sz val="14"/>
      <color theme="1"/>
      <name val="Calibri"/>
      <family val="2"/>
      <scheme val="minor"/>
    </font>
    <font>
      <b/>
      <u/>
      <sz val="10"/>
      <color theme="1"/>
      <name val="Calibri"/>
      <family val="2"/>
      <scheme val="minor"/>
    </font>
    <font>
      <b/>
      <sz val="10"/>
      <color theme="1"/>
      <name val="Calibri"/>
      <family val="2"/>
    </font>
    <font>
      <b/>
      <sz val="13"/>
      <color theme="1"/>
      <name val="Calibri"/>
      <family val="2"/>
      <scheme val="minor"/>
    </font>
    <font>
      <sz val="13"/>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rgb="FFFFFF00"/>
        <bgColor indexed="64"/>
      </patternFill>
    </fill>
  </fills>
  <borders count="7">
    <border>
      <left/>
      <right/>
      <top/>
      <bottom/>
      <diagonal/>
    </border>
    <border>
      <left style="medium">
        <color auto="1"/>
      </left>
      <right style="medium">
        <color auto="1"/>
      </right>
      <top style="medium">
        <color auto="1"/>
      </top>
      <bottom style="medium">
        <color auto="1"/>
      </bottom>
      <diagonal/>
    </border>
    <border>
      <left/>
      <right/>
      <top/>
      <bottom style="thin">
        <color indexed="64"/>
      </bottom>
      <diagonal/>
    </border>
    <border>
      <left/>
      <right/>
      <top style="medium">
        <color indexed="64"/>
      </top>
      <bottom/>
      <diagonal/>
    </border>
    <border>
      <left/>
      <right/>
      <top style="medium">
        <color indexed="64"/>
      </top>
      <bottom style="medium">
        <color indexed="64"/>
      </bottom>
      <diagonal/>
    </border>
    <border>
      <left/>
      <right/>
      <top style="thin">
        <color auto="1"/>
      </top>
      <bottom/>
      <diagonal/>
    </border>
    <border>
      <left/>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2" fillId="0" borderId="0" xfId="0" applyFont="1" applyAlignment="1">
      <alignment horizontal="center" wrapText="1"/>
    </xf>
    <xf numFmtId="0" fontId="3" fillId="0" borderId="0" xfId="0" applyFont="1" applyAlignment="1">
      <alignment horizontal="center" vertical="top"/>
    </xf>
    <xf numFmtId="0" fontId="3" fillId="0" borderId="0" xfId="0" applyFont="1"/>
    <xf numFmtId="0" fontId="3" fillId="0" borderId="0" xfId="0" applyFont="1" applyAlignment="1">
      <alignment horizontal="center"/>
    </xf>
    <xf numFmtId="0" fontId="4" fillId="0" borderId="0" xfId="0" applyFont="1"/>
    <xf numFmtId="0" fontId="5"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Border="1" applyAlignment="1">
      <alignment horizontal="justify" wrapText="1"/>
    </xf>
    <xf numFmtId="0" fontId="3" fillId="0" borderId="0" xfId="0" applyFont="1" applyBorder="1"/>
    <xf numFmtId="0" fontId="3" fillId="0" borderId="0" xfId="0" applyFont="1" applyBorder="1" applyAlignment="1">
      <alignment horizontal="center"/>
    </xf>
    <xf numFmtId="0" fontId="4" fillId="0" borderId="0" xfId="0" applyFont="1" applyBorder="1"/>
    <xf numFmtId="0" fontId="6" fillId="0" borderId="0" xfId="0" applyFont="1" applyBorder="1" applyAlignment="1">
      <alignment horizontal="justify" wrapText="1"/>
    </xf>
    <xf numFmtId="0" fontId="4" fillId="0" borderId="0" xfId="0" applyFont="1" applyBorder="1" applyAlignment="1">
      <alignment horizontal="center" vertical="top"/>
    </xf>
    <xf numFmtId="0" fontId="4" fillId="0" borderId="0" xfId="0" applyFont="1" applyBorder="1" applyAlignment="1">
      <alignment horizontal="center"/>
    </xf>
    <xf numFmtId="43" fontId="4" fillId="0" borderId="0" xfId="1" applyFont="1" applyBorder="1"/>
    <xf numFmtId="0" fontId="4" fillId="0" borderId="0" xfId="0" applyFont="1" applyBorder="1" applyAlignment="1">
      <alignment wrapText="1"/>
    </xf>
    <xf numFmtId="0" fontId="4" fillId="0" borderId="2" xfId="0" applyFont="1" applyBorder="1"/>
    <xf numFmtId="0" fontId="3" fillId="0" borderId="0" xfId="0" applyFont="1" applyBorder="1" applyAlignment="1">
      <alignment horizontal="center" vertical="center"/>
    </xf>
    <xf numFmtId="0" fontId="3" fillId="0" borderId="0" xfId="0" applyFont="1" applyBorder="1" applyAlignment="1">
      <alignment vertical="center"/>
    </xf>
    <xf numFmtId="0" fontId="4" fillId="0" borderId="0" xfId="0" applyFont="1" applyBorder="1" applyAlignment="1">
      <alignment horizontal="right" vertical="center"/>
    </xf>
    <xf numFmtId="43" fontId="4" fillId="0" borderId="3" xfId="1" applyFont="1" applyBorder="1" applyAlignment="1">
      <alignment vertical="center"/>
    </xf>
    <xf numFmtId="43" fontId="4" fillId="0" borderId="4" xfId="1" applyFont="1" applyBorder="1" applyAlignment="1">
      <alignment vertical="center"/>
    </xf>
    <xf numFmtId="0" fontId="5" fillId="0" borderId="0" xfId="0" applyFont="1" applyAlignment="1">
      <alignment horizontal="center" vertical="top"/>
    </xf>
    <xf numFmtId="0" fontId="8" fillId="0" borderId="2" xfId="0" applyFont="1" applyBorder="1" applyAlignment="1">
      <alignment horizontal="center" vertical="top"/>
    </xf>
    <xf numFmtId="0" fontId="8" fillId="0" borderId="2" xfId="0" applyFont="1" applyBorder="1" applyAlignment="1">
      <alignment horizontal="center" vertical="center"/>
    </xf>
    <xf numFmtId="0" fontId="9" fillId="0" borderId="0" xfId="0" applyFont="1" applyBorder="1" applyAlignment="1">
      <alignment horizontal="center" vertical="top"/>
    </xf>
    <xf numFmtId="0" fontId="9" fillId="0" borderId="0" xfId="0" applyFont="1" applyBorder="1"/>
    <xf numFmtId="0" fontId="9" fillId="0" borderId="0" xfId="0" applyFont="1" applyBorder="1" applyAlignment="1">
      <alignment horizontal="center"/>
    </xf>
    <xf numFmtId="43" fontId="8" fillId="0" borderId="0" xfId="1" applyFont="1" applyBorder="1"/>
    <xf numFmtId="0" fontId="9" fillId="0" borderId="0" xfId="0" applyFont="1" applyBorder="1" applyAlignment="1">
      <alignment horizontal="justify" wrapText="1"/>
    </xf>
    <xf numFmtId="0" fontId="8" fillId="0" borderId="2" xfId="0" applyFont="1" applyBorder="1"/>
    <xf numFmtId="0" fontId="9" fillId="0" borderId="0" xfId="0" applyFont="1" applyBorder="1" applyAlignment="1">
      <alignment horizontal="center" vertical="center"/>
    </xf>
    <xf numFmtId="0" fontId="9" fillId="0" borderId="0" xfId="0" applyFont="1" applyBorder="1" applyAlignment="1">
      <alignment vertical="center"/>
    </xf>
    <xf numFmtId="0" fontId="8" fillId="0" borderId="0" xfId="0" applyFont="1" applyBorder="1" applyAlignment="1">
      <alignment horizontal="right" vertical="center"/>
    </xf>
    <xf numFmtId="43" fontId="8" fillId="2" borderId="5" xfId="1" applyFont="1" applyFill="1" applyBorder="1" applyAlignment="1">
      <alignment vertical="center"/>
    </xf>
    <xf numFmtId="0" fontId="8" fillId="0" borderId="0" xfId="0" applyFont="1" applyBorder="1"/>
    <xf numFmtId="43" fontId="8" fillId="2" borderId="6" xfId="1" applyFont="1" applyFill="1" applyBorder="1" applyAlignment="1">
      <alignment vertical="center"/>
    </xf>
    <xf numFmtId="0" fontId="9" fillId="0" borderId="0" xfId="0" applyFont="1" applyAlignment="1">
      <alignment horizontal="center" vertical="top"/>
    </xf>
    <xf numFmtId="0" fontId="9" fillId="0" borderId="0" xfId="0" applyFont="1"/>
    <xf numFmtId="0" fontId="9" fillId="0" borderId="0" xfId="0" applyFont="1" applyAlignment="1">
      <alignment horizontal="center"/>
    </xf>
    <xf numFmtId="0" fontId="8" fillId="0" borderId="0" xfId="0" applyFont="1"/>
    <xf numFmtId="43" fontId="10" fillId="2" borderId="0" xfId="1" applyNumberFormat="1" applyFont="1" applyFill="1" applyBorder="1" applyAlignment="1">
      <alignment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160;\HIGHWAY%20AFSAR%202016\DETAIL%20WORKING\IMPROVEMENT%20OF%20ROADS%20&amp;%20LAYING%20OF%20SEWERAGE%20LINE%20IN%20YAQOOB%20SHAH%20BASTI%20&amp;%20SURROUNDING%20AREAS%2014.00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ILE"/>
      <sheetName val="GENERAL ABSTRACT"/>
      <sheetName val="ABSTRACT"/>
      <sheetName val="SCH. B"/>
    </sheetNames>
    <sheetDataSet>
      <sheetData sheetId="0">
        <row r="26">
          <cell r="B26" t="str">
            <v>Improvement of Roads &amp; Laying of Sewerage Line in Yaqboob Shah Basti &amp; Surrounding Areas</v>
          </cell>
        </row>
      </sheetData>
      <sheetData sheetId="1"/>
      <sheetData sheetId="2">
        <row r="35">
          <cell r="F35">
            <v>6562688.3629999999</v>
          </cell>
        </row>
        <row r="37">
          <cell r="F37">
            <v>13037343.4615</v>
          </cell>
        </row>
        <row r="47">
          <cell r="F47">
            <v>116000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48"/>
  <sheetViews>
    <sheetView topLeftCell="A40" workbookViewId="0">
      <selection activeCell="E56" sqref="E56"/>
    </sheetView>
  </sheetViews>
  <sheetFormatPr defaultRowHeight="15"/>
  <cols>
    <col min="2" max="2" width="28.42578125" customWidth="1"/>
    <col min="6" max="6" width="13.140625" customWidth="1"/>
  </cols>
  <sheetData>
    <row r="1" spans="1:6" ht="52.5" customHeight="1">
      <c r="A1" s="1" t="str">
        <f>[1]TITILE!B26</f>
        <v>Improvement of Roads &amp; Laying of Sewerage Line in Yaqboob Shah Basti &amp; Surrounding Areas</v>
      </c>
      <c r="B1" s="1"/>
      <c r="C1" s="1"/>
      <c r="D1" s="1"/>
      <c r="E1" s="1"/>
      <c r="F1" s="1"/>
    </row>
    <row r="2" spans="1:6">
      <c r="A2" s="2"/>
      <c r="B2" s="3"/>
      <c r="C2" s="3"/>
      <c r="D2" s="3"/>
      <c r="E2" s="4"/>
      <c r="F2" s="5"/>
    </row>
    <row r="3" spans="1:6" ht="19.5" thickBot="1">
      <c r="A3" s="6" t="s">
        <v>0</v>
      </c>
      <c r="B3" s="6"/>
      <c r="C3" s="6"/>
      <c r="D3" s="6"/>
      <c r="E3" s="6"/>
      <c r="F3" s="6"/>
    </row>
    <row r="4" spans="1:6" ht="15.75" thickBot="1">
      <c r="A4" s="7" t="s">
        <v>1</v>
      </c>
      <c r="B4" s="8" t="s">
        <v>2</v>
      </c>
      <c r="C4" s="8" t="s">
        <v>3</v>
      </c>
      <c r="D4" s="8" t="s">
        <v>4</v>
      </c>
      <c r="E4" s="8" t="s">
        <v>5</v>
      </c>
      <c r="F4" s="8" t="s">
        <v>6</v>
      </c>
    </row>
    <row r="5" spans="1:6">
      <c r="A5" s="9"/>
      <c r="B5" s="10"/>
      <c r="C5" s="11"/>
      <c r="D5" s="11"/>
      <c r="E5" s="12"/>
      <c r="F5" s="13"/>
    </row>
    <row r="6" spans="1:6">
      <c r="A6" s="9"/>
      <c r="B6" s="14" t="s">
        <v>7</v>
      </c>
      <c r="C6" s="11"/>
      <c r="D6" s="11"/>
      <c r="E6" s="12"/>
      <c r="F6" s="13"/>
    </row>
    <row r="7" spans="1:6" ht="26.25">
      <c r="A7" s="9">
        <v>1</v>
      </c>
      <c r="B7" s="10" t="s">
        <v>8</v>
      </c>
      <c r="C7" s="11"/>
      <c r="D7" s="11"/>
      <c r="E7" s="12"/>
      <c r="F7" s="13"/>
    </row>
    <row r="8" spans="1:6">
      <c r="A8" s="15"/>
      <c r="B8" s="13" t="s">
        <v>9</v>
      </c>
      <c r="C8" s="13">
        <f>1*2000*22</f>
        <v>44000</v>
      </c>
      <c r="D8" s="13">
        <v>116.16</v>
      </c>
      <c r="E8" s="16" t="s">
        <v>10</v>
      </c>
      <c r="F8" s="17">
        <f>C8*D8/100</f>
        <v>51110.400000000001</v>
      </c>
    </row>
    <row r="9" spans="1:6">
      <c r="A9" s="9"/>
      <c r="B9" s="11"/>
      <c r="C9" s="11"/>
      <c r="D9" s="11"/>
      <c r="E9" s="12"/>
      <c r="F9" s="17"/>
    </row>
    <row r="10" spans="1:6" ht="77.25">
      <c r="A10" s="9">
        <v>2</v>
      </c>
      <c r="B10" s="10" t="s">
        <v>11</v>
      </c>
      <c r="C10" s="11"/>
      <c r="D10" s="11"/>
      <c r="E10" s="12"/>
      <c r="F10" s="17"/>
    </row>
    <row r="11" spans="1:6" ht="26.25">
      <c r="A11" s="15"/>
      <c r="B11" s="18" t="s">
        <v>12</v>
      </c>
      <c r="C11" s="13">
        <f>1000*5*3</f>
        <v>15000</v>
      </c>
      <c r="D11" s="13"/>
      <c r="E11" s="16"/>
      <c r="F11" s="17"/>
    </row>
    <row r="12" spans="1:6" ht="26.25">
      <c r="A12" s="15"/>
      <c r="B12" s="18" t="s">
        <v>13</v>
      </c>
      <c r="C12" s="19">
        <f>300*5*3</f>
        <v>4500</v>
      </c>
      <c r="D12" s="13"/>
      <c r="E12" s="16"/>
      <c r="F12" s="17"/>
    </row>
    <row r="13" spans="1:6">
      <c r="A13" s="15"/>
      <c r="B13" s="18"/>
      <c r="C13" s="13">
        <f>SUM(C11:C12)</f>
        <v>19500</v>
      </c>
      <c r="D13" s="13">
        <v>2420</v>
      </c>
      <c r="E13" s="16" t="s">
        <v>14</v>
      </c>
      <c r="F13" s="17">
        <f>C13*D13/1000</f>
        <v>47190</v>
      </c>
    </row>
    <row r="14" spans="1:6">
      <c r="A14" s="9"/>
      <c r="B14" s="11"/>
      <c r="C14" s="11"/>
      <c r="D14" s="11"/>
      <c r="E14" s="12"/>
      <c r="F14" s="17"/>
    </row>
    <row r="15" spans="1:6" ht="77.25">
      <c r="A15" s="9">
        <v>3</v>
      </c>
      <c r="B15" s="10" t="s">
        <v>15</v>
      </c>
      <c r="C15" s="11"/>
      <c r="D15" s="11"/>
      <c r="E15" s="12"/>
      <c r="F15" s="17"/>
    </row>
    <row r="16" spans="1:6" ht="51.75">
      <c r="A16" s="15"/>
      <c r="B16" s="18" t="s">
        <v>16</v>
      </c>
      <c r="C16" s="13">
        <v>1000</v>
      </c>
      <c r="D16" s="13">
        <v>412</v>
      </c>
      <c r="E16" s="16" t="s">
        <v>17</v>
      </c>
      <c r="F16" s="17">
        <f>C16*D16</f>
        <v>412000</v>
      </c>
    </row>
    <row r="17" spans="1:6" ht="26.25">
      <c r="A17" s="15"/>
      <c r="B17" s="18" t="s">
        <v>18</v>
      </c>
      <c r="C17" s="13">
        <v>300</v>
      </c>
      <c r="D17" s="13">
        <v>412</v>
      </c>
      <c r="E17" s="16" t="s">
        <v>17</v>
      </c>
      <c r="F17" s="17">
        <f>C17*D17</f>
        <v>123600</v>
      </c>
    </row>
    <row r="18" spans="1:6">
      <c r="A18" s="9"/>
      <c r="B18" s="11"/>
      <c r="C18" s="11"/>
      <c r="D18" s="11"/>
      <c r="E18" s="12"/>
      <c r="F18" s="13"/>
    </row>
    <row r="19" spans="1:6" ht="243">
      <c r="A19" s="9">
        <v>4</v>
      </c>
      <c r="B19" s="10" t="s">
        <v>19</v>
      </c>
      <c r="C19" s="11"/>
      <c r="D19" s="11"/>
      <c r="E19" s="12"/>
      <c r="F19" s="17"/>
    </row>
    <row r="20" spans="1:6">
      <c r="A20" s="15"/>
      <c r="B20" s="13" t="s">
        <v>20</v>
      </c>
      <c r="C20" s="13">
        <v>27</v>
      </c>
      <c r="D20" s="13">
        <v>14748</v>
      </c>
      <c r="E20" s="16" t="s">
        <v>21</v>
      </c>
      <c r="F20" s="17">
        <f>C20*D20</f>
        <v>398196</v>
      </c>
    </row>
    <row r="21" spans="1:6">
      <c r="A21" s="9"/>
      <c r="B21" s="11"/>
      <c r="C21" s="11"/>
      <c r="D21" s="11"/>
      <c r="E21" s="12"/>
      <c r="F21" s="13"/>
    </row>
    <row r="22" spans="1:6" ht="64.5">
      <c r="A22" s="9">
        <v>5</v>
      </c>
      <c r="B22" s="10" t="s">
        <v>22</v>
      </c>
      <c r="C22" s="11"/>
      <c r="D22" s="11"/>
      <c r="E22" s="12"/>
      <c r="F22" s="17"/>
    </row>
    <row r="23" spans="1:6">
      <c r="A23" s="15"/>
      <c r="B23" s="13" t="s">
        <v>23</v>
      </c>
      <c r="C23" s="13">
        <v>77000</v>
      </c>
      <c r="D23" s="13">
        <v>526.28</v>
      </c>
      <c r="E23" s="16" t="s">
        <v>10</v>
      </c>
      <c r="F23" s="17">
        <f>C23*D23/100</f>
        <v>405235.6</v>
      </c>
    </row>
    <row r="24" spans="1:6">
      <c r="A24" s="15"/>
      <c r="B24" s="13"/>
      <c r="C24" s="13"/>
      <c r="D24" s="13"/>
      <c r="E24" s="16"/>
      <c r="F24" s="17"/>
    </row>
    <row r="25" spans="1:6" ht="408.75">
      <c r="A25" s="9">
        <v>6</v>
      </c>
      <c r="B25" s="10" t="s">
        <v>24</v>
      </c>
      <c r="C25" s="11"/>
      <c r="D25" s="11"/>
      <c r="E25" s="12"/>
      <c r="F25" s="17"/>
    </row>
    <row r="26" spans="1:6">
      <c r="A26" s="15"/>
      <c r="B26" s="13" t="s">
        <v>25</v>
      </c>
      <c r="C26" s="13">
        <v>39655</v>
      </c>
      <c r="D26" s="13">
        <v>5251.17</v>
      </c>
      <c r="E26" s="16" t="s">
        <v>26</v>
      </c>
      <c r="F26" s="17">
        <f>C26*D26/100</f>
        <v>2082351.4634999998</v>
      </c>
    </row>
    <row r="27" spans="1:6">
      <c r="A27" s="15"/>
      <c r="B27" s="13"/>
      <c r="C27" s="13"/>
      <c r="D27" s="13"/>
      <c r="E27" s="16"/>
      <c r="F27" s="17"/>
    </row>
    <row r="28" spans="1:6" ht="409.6">
      <c r="A28" s="9">
        <v>7</v>
      </c>
      <c r="B28" s="10" t="s">
        <v>27</v>
      </c>
      <c r="C28" s="11"/>
      <c r="D28" s="11"/>
      <c r="E28" s="12"/>
      <c r="F28" s="17"/>
    </row>
    <row r="29" spans="1:6">
      <c r="A29" s="15"/>
      <c r="B29" s="13" t="s">
        <v>28</v>
      </c>
      <c r="C29" s="13">
        <v>39655</v>
      </c>
      <c r="D29" s="13">
        <v>7451.7</v>
      </c>
      <c r="E29" s="16" t="s">
        <v>26</v>
      </c>
      <c r="F29" s="17">
        <f>C29*D29/100</f>
        <v>2954971.6349999998</v>
      </c>
    </row>
    <row r="30" spans="1:6">
      <c r="A30" s="15"/>
      <c r="B30" s="13"/>
      <c r="C30" s="13"/>
      <c r="D30" s="13"/>
      <c r="E30" s="16"/>
      <c r="F30" s="17"/>
    </row>
    <row r="31" spans="1:6">
      <c r="A31" s="15"/>
      <c r="B31" s="13"/>
      <c r="C31" s="13"/>
      <c r="D31" s="13"/>
      <c r="E31" s="16"/>
      <c r="F31" s="17"/>
    </row>
    <row r="32" spans="1:6">
      <c r="A32" s="15"/>
      <c r="B32" s="13"/>
      <c r="C32" s="13"/>
      <c r="D32" s="13"/>
      <c r="E32" s="16"/>
      <c r="F32" s="17"/>
    </row>
    <row r="33" spans="1:6">
      <c r="A33" s="15"/>
      <c r="B33" s="13"/>
      <c r="C33" s="13"/>
      <c r="D33" s="13"/>
      <c r="E33" s="16"/>
      <c r="F33" s="17"/>
    </row>
    <row r="34" spans="1:6" ht="141">
      <c r="A34" s="9">
        <v>8</v>
      </c>
      <c r="B34" s="10" t="s">
        <v>29</v>
      </c>
      <c r="C34" s="11"/>
      <c r="D34" s="11"/>
      <c r="E34" s="12"/>
      <c r="F34" s="17"/>
    </row>
    <row r="35" spans="1:6">
      <c r="A35" s="15"/>
      <c r="B35" s="13" t="s">
        <v>30</v>
      </c>
      <c r="C35" s="13">
        <v>79310</v>
      </c>
      <c r="D35" s="13">
        <v>8274.73</v>
      </c>
      <c r="E35" s="16" t="s">
        <v>10</v>
      </c>
      <c r="F35" s="17">
        <f>C35*D35/100</f>
        <v>6562688.3629999999</v>
      </c>
    </row>
    <row r="36" spans="1:6" ht="15.75" thickBot="1">
      <c r="A36" s="15"/>
      <c r="B36" s="13"/>
      <c r="C36" s="13"/>
      <c r="D36" s="13"/>
      <c r="E36" s="16"/>
      <c r="F36" s="17"/>
    </row>
    <row r="37" spans="1:6">
      <c r="A37" s="20"/>
      <c r="B37" s="21"/>
      <c r="C37" s="21"/>
      <c r="D37" s="21"/>
      <c r="E37" s="22" t="s">
        <v>31</v>
      </c>
      <c r="F37" s="23">
        <f>SUM(F5:F36)</f>
        <v>13037343.4615</v>
      </c>
    </row>
    <row r="38" spans="1:6">
      <c r="A38" s="9"/>
      <c r="B38" s="11"/>
      <c r="C38" s="11"/>
      <c r="D38" s="11"/>
      <c r="E38" s="12"/>
      <c r="F38" s="13"/>
    </row>
    <row r="39" spans="1:6" ht="39">
      <c r="A39" s="9"/>
      <c r="B39" s="14" t="s">
        <v>32</v>
      </c>
      <c r="C39" s="11"/>
      <c r="D39" s="11"/>
      <c r="E39" s="12"/>
      <c r="F39" s="13"/>
    </row>
    <row r="40" spans="1:6" ht="26.25">
      <c r="A40" s="9">
        <v>1</v>
      </c>
      <c r="B40" s="10" t="s">
        <v>33</v>
      </c>
      <c r="C40" s="11"/>
      <c r="D40" s="11"/>
      <c r="E40" s="12"/>
      <c r="F40" s="13"/>
    </row>
    <row r="41" spans="1:6">
      <c r="A41" s="15"/>
      <c r="B41" s="11" t="s">
        <v>34</v>
      </c>
      <c r="C41" s="13">
        <v>2</v>
      </c>
      <c r="D41" s="13">
        <v>12000</v>
      </c>
      <c r="E41" s="16" t="s">
        <v>21</v>
      </c>
      <c r="F41" s="17">
        <f>C41*D41</f>
        <v>24000</v>
      </c>
    </row>
    <row r="42" spans="1:6">
      <c r="A42" s="9"/>
      <c r="B42" s="11" t="s">
        <v>35</v>
      </c>
      <c r="C42" s="13">
        <v>2</v>
      </c>
      <c r="D42" s="13">
        <v>16000</v>
      </c>
      <c r="E42" s="16" t="s">
        <v>21</v>
      </c>
      <c r="F42" s="17">
        <f>C42*D42</f>
        <v>32000</v>
      </c>
    </row>
    <row r="43" spans="1:6">
      <c r="A43" s="9"/>
      <c r="B43" s="11"/>
      <c r="C43" s="11"/>
      <c r="D43" s="11"/>
      <c r="E43" s="12"/>
      <c r="F43" s="13"/>
    </row>
    <row r="44" spans="1:6" ht="26.25">
      <c r="A44" s="9">
        <v>2</v>
      </c>
      <c r="B44" s="10" t="s">
        <v>36</v>
      </c>
      <c r="C44" s="11"/>
      <c r="D44" s="11"/>
      <c r="E44" s="12"/>
      <c r="F44" s="13"/>
    </row>
    <row r="45" spans="1:6">
      <c r="A45" s="15"/>
      <c r="B45" s="11" t="s">
        <v>37</v>
      </c>
      <c r="C45" s="13">
        <v>5</v>
      </c>
      <c r="D45" s="13">
        <v>12000</v>
      </c>
      <c r="E45" s="16" t="s">
        <v>21</v>
      </c>
      <c r="F45" s="17">
        <f>C45*D45</f>
        <v>60000</v>
      </c>
    </row>
    <row r="46" spans="1:6" ht="15.75" thickBot="1">
      <c r="A46" s="15"/>
      <c r="B46" s="13"/>
      <c r="C46" s="13"/>
      <c r="D46" s="13"/>
      <c r="E46" s="16"/>
      <c r="F46" s="17"/>
    </row>
    <row r="47" spans="1:6" ht="15.75" thickBot="1">
      <c r="A47" s="20"/>
      <c r="B47" s="21"/>
      <c r="C47" s="21"/>
      <c r="D47" s="21"/>
      <c r="E47" s="22" t="s">
        <v>38</v>
      </c>
      <c r="F47" s="24">
        <f>SUM(F39:F46)</f>
        <v>116000</v>
      </c>
    </row>
    <row r="48" spans="1:6">
      <c r="A48" s="2"/>
      <c r="B48" s="3"/>
      <c r="C48" s="3"/>
      <c r="D48" s="3"/>
      <c r="E48" s="4"/>
      <c r="F48" s="5"/>
    </row>
  </sheetData>
  <mergeCells count="2">
    <mergeCell ref="A1:F1"/>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25"/>
  <sheetViews>
    <sheetView workbookViewId="0">
      <selection activeCell="D18" sqref="D18:D19"/>
    </sheetView>
  </sheetViews>
  <sheetFormatPr defaultRowHeight="15"/>
  <cols>
    <col min="2" max="2" width="24.5703125" customWidth="1"/>
    <col min="6" max="6" width="18.85546875" customWidth="1"/>
  </cols>
  <sheetData>
    <row r="1" spans="1:6" ht="45.75" customHeight="1">
      <c r="A1" s="1" t="str">
        <f>[1]TITILE!B26</f>
        <v>Improvement of Roads &amp; Laying of Sewerage Line in Yaqboob Shah Basti &amp; Surrounding Areas</v>
      </c>
      <c r="B1" s="1"/>
      <c r="C1" s="1"/>
      <c r="D1" s="1"/>
      <c r="E1" s="1"/>
      <c r="F1" s="1"/>
    </row>
    <row r="2" spans="1:6">
      <c r="A2" s="2"/>
      <c r="B2" s="3"/>
      <c r="C2" s="3"/>
      <c r="D2" s="3"/>
      <c r="E2" s="4"/>
      <c r="F2" s="5"/>
    </row>
    <row r="3" spans="1:6" ht="18.75">
      <c r="A3" s="6" t="s">
        <v>39</v>
      </c>
      <c r="B3" s="6"/>
      <c r="C3" s="6"/>
      <c r="D3" s="6"/>
      <c r="E3" s="6"/>
      <c r="F3" s="6"/>
    </row>
    <row r="4" spans="1:6" ht="18.75">
      <c r="A4" s="25"/>
      <c r="B4" s="25"/>
      <c r="C4" s="25"/>
      <c r="D4" s="25"/>
      <c r="E4" s="25"/>
      <c r="F4" s="25"/>
    </row>
    <row r="5" spans="1:6" ht="17.25">
      <c r="A5" s="26" t="s">
        <v>1</v>
      </c>
      <c r="B5" s="27" t="s">
        <v>40</v>
      </c>
      <c r="C5" s="27"/>
      <c r="D5" s="27"/>
      <c r="E5" s="27"/>
      <c r="F5" s="27" t="s">
        <v>6</v>
      </c>
    </row>
    <row r="6" spans="1:6" ht="17.25">
      <c r="A6" s="28"/>
      <c r="B6" s="29"/>
      <c r="C6" s="29"/>
      <c r="D6" s="29"/>
      <c r="E6" s="30"/>
      <c r="F6" s="31"/>
    </row>
    <row r="7" spans="1:6" ht="17.25">
      <c r="A7" s="28"/>
      <c r="B7" s="29"/>
      <c r="C7" s="29"/>
      <c r="D7" s="29"/>
      <c r="E7" s="30"/>
      <c r="F7" s="31"/>
    </row>
    <row r="8" spans="1:6" ht="17.25">
      <c r="A8" s="28"/>
      <c r="B8" s="29"/>
      <c r="C8" s="29"/>
      <c r="D8" s="29"/>
      <c r="E8" s="30"/>
      <c r="F8" s="31"/>
    </row>
    <row r="9" spans="1:6" ht="17.25">
      <c r="A9" s="28"/>
      <c r="B9" s="29"/>
      <c r="C9" s="29"/>
      <c r="D9" s="29"/>
      <c r="E9" s="30"/>
      <c r="F9" s="31"/>
    </row>
    <row r="10" spans="1:6" ht="34.5">
      <c r="A10" s="28">
        <v>1</v>
      </c>
      <c r="B10" s="32" t="s">
        <v>41</v>
      </c>
      <c r="C10" s="29"/>
      <c r="D10" s="29"/>
      <c r="E10" s="30"/>
      <c r="F10" s="31">
        <f>[1]ABSTRACT!F37</f>
        <v>13037343.4615</v>
      </c>
    </row>
    <row r="11" spans="1:6" ht="17.25">
      <c r="A11" s="28"/>
      <c r="B11" s="29"/>
      <c r="C11" s="29"/>
      <c r="D11" s="29"/>
      <c r="E11" s="30"/>
      <c r="F11" s="33"/>
    </row>
    <row r="12" spans="1:6" ht="17.25">
      <c r="A12" s="34"/>
      <c r="B12" s="35"/>
      <c r="C12" s="35"/>
      <c r="D12" s="35"/>
      <c r="E12" s="36" t="s">
        <v>42</v>
      </c>
      <c r="F12" s="37">
        <f>SUM(F10:F11)</f>
        <v>13037343.4615</v>
      </c>
    </row>
    <row r="13" spans="1:6" ht="17.25">
      <c r="A13" s="28"/>
      <c r="B13" s="29"/>
      <c r="C13" s="29"/>
      <c r="D13" s="29"/>
      <c r="E13" s="30"/>
      <c r="F13" s="38"/>
    </row>
    <row r="14" spans="1:6" ht="17.25">
      <c r="A14" s="28">
        <v>2</v>
      </c>
      <c r="B14" s="32" t="s">
        <v>43</v>
      </c>
      <c r="C14" s="29"/>
      <c r="D14" s="29"/>
      <c r="E14" s="30"/>
      <c r="F14" s="31">
        <f>[1]ABSTRACT!F47</f>
        <v>116000</v>
      </c>
    </row>
    <row r="15" spans="1:6" ht="17.25">
      <c r="A15" s="28"/>
      <c r="B15" s="29"/>
      <c r="C15" s="29"/>
      <c r="D15" s="29"/>
      <c r="E15" s="30"/>
      <c r="F15" s="38"/>
    </row>
    <row r="16" spans="1:6" ht="34.5">
      <c r="A16" s="28">
        <v>3</v>
      </c>
      <c r="B16" s="32" t="s">
        <v>44</v>
      </c>
      <c r="C16" s="29"/>
      <c r="D16" s="29"/>
      <c r="E16" s="30"/>
      <c r="F16" s="31">
        <f>F12*1/100</f>
        <v>130373.43461500001</v>
      </c>
    </row>
    <row r="17" spans="1:6" ht="17.25">
      <c r="A17" s="28"/>
      <c r="B17" s="32"/>
      <c r="C17" s="29"/>
      <c r="D17" s="29"/>
      <c r="E17" s="30"/>
      <c r="F17" s="31"/>
    </row>
    <row r="18" spans="1:6" ht="34.5">
      <c r="A18" s="28">
        <v>4</v>
      </c>
      <c r="B18" s="32" t="s">
        <v>45</v>
      </c>
      <c r="C18" s="29"/>
      <c r="D18" s="29"/>
      <c r="E18" s="30"/>
      <c r="F18" s="31">
        <f>[1]ABSTRACT!F35*11/100</f>
        <v>721895.71993000002</v>
      </c>
    </row>
    <row r="19" spans="1:6" ht="17.25">
      <c r="A19" s="28"/>
      <c r="B19" s="29"/>
      <c r="C19" s="29"/>
      <c r="D19" s="29"/>
      <c r="E19" s="30"/>
      <c r="F19" s="33"/>
    </row>
    <row r="20" spans="1:6" ht="18" thickBot="1">
      <c r="A20" s="34"/>
      <c r="B20" s="35"/>
      <c r="C20" s="35"/>
      <c r="D20" s="35"/>
      <c r="E20" s="36" t="s">
        <v>46</v>
      </c>
      <c r="F20" s="39">
        <f>SUM(F12:F19)</f>
        <v>14005612.616045</v>
      </c>
    </row>
    <row r="21" spans="1:6" ht="18" thickTop="1">
      <c r="A21" s="40"/>
      <c r="B21" s="41"/>
      <c r="C21" s="41"/>
      <c r="D21" s="41"/>
      <c r="E21" s="42"/>
      <c r="F21" s="43"/>
    </row>
    <row r="22" spans="1:6" ht="23.25">
      <c r="A22" s="34"/>
      <c r="B22" s="35"/>
      <c r="C22" s="35"/>
      <c r="D22" s="35"/>
      <c r="E22" s="36" t="s">
        <v>47</v>
      </c>
      <c r="F22" s="44">
        <v>14</v>
      </c>
    </row>
    <row r="23" spans="1:6">
      <c r="A23" s="2"/>
      <c r="B23" s="3"/>
      <c r="C23" s="3"/>
      <c r="D23" s="3"/>
      <c r="E23" s="4"/>
      <c r="F23" s="5"/>
    </row>
    <row r="24" spans="1:6">
      <c r="A24" s="2"/>
      <c r="B24" s="3"/>
      <c r="C24" s="3"/>
      <c r="D24" s="3"/>
      <c r="E24" s="4"/>
      <c r="F24" s="5"/>
    </row>
    <row r="25" spans="1:6">
      <c r="A25" s="2"/>
      <c r="B25" s="3"/>
      <c r="C25" s="3"/>
      <c r="D25" s="3"/>
      <c r="E25" s="4"/>
      <c r="F25" s="5"/>
    </row>
  </sheetData>
  <mergeCells count="2">
    <mergeCell ref="A1:F1"/>
    <mergeCell ref="A3:F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tabSelected="1"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2016-03-03T17:39:19Z</dcterms:modified>
</cp:coreProperties>
</file>