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365" activeTab="5"/>
  </bookViews>
  <sheets>
    <sheet name="No.1" sheetId="16" r:id="rId1"/>
    <sheet name="No.2" sheetId="17" r:id="rId2"/>
    <sheet name="No.3" sheetId="18" r:id="rId3"/>
    <sheet name="No.4" sheetId="19" r:id="rId4"/>
    <sheet name="No.4 Market Rate" sheetId="20" r:id="rId5"/>
    <sheet name="No.5" sheetId="5" r:id="rId6"/>
  </sheets>
  <externalReferences>
    <externalReference r:id="rId7"/>
    <externalReference r:id="rId8"/>
  </externalReferences>
  <definedNames>
    <definedName name="_Fill" hidden="1">#REF!</definedName>
    <definedName name="anscount" hidden="1">1</definedName>
    <definedName name="CCII">'[1]Measurement-Bye-Pass'!$G$127</definedName>
    <definedName name="ccthree">'[1]Measurement-Bye-Pass'!$G$310</definedName>
    <definedName name="dryhandpack">'[1]Measurement-Bye-Pass'!$G$371</definedName>
    <definedName name="khairur" hidden="1">#REF!</definedName>
    <definedName name="kpo" hidden="1">#REF!</definedName>
    <definedName name="limcount" hidden="1">1</definedName>
    <definedName name="PRECASTCC">'[1]Measurement-Bye-Pass'!$G$133</definedName>
    <definedName name="_xlnm.Print_Titles" localSheetId="1">No.2!$9:$9</definedName>
    <definedName name="_xlnm.Print_Titles" localSheetId="5">No.5!$9:$9</definedName>
    <definedName name="rcc">'[1]Measurement-Bye-Pass'!$G$301</definedName>
    <definedName name="rubblemasonary">'[1]Measurement-Bye-Pass'!$G$377</definedName>
    <definedName name="sencount" hidden="1">1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s" hidden="1">[2]Design!#REF!</definedName>
    <definedName name="stonepitching">'[1]Measurement-Bye-Pass'!$G$357</definedName>
    <definedName name="sukkur" hidden="1">#REF!</definedName>
    <definedName name="Z_69042C41_47A7_11D6_8DB5_000021EBF94D_.wvu.Cols" hidden="1">[2]Design!#REF!</definedName>
  </definedNames>
  <calcPr calcId="124519"/>
</workbook>
</file>

<file path=xl/calcChain.xml><?xml version="1.0" encoding="utf-8"?>
<calcChain xmlns="http://schemas.openxmlformats.org/spreadsheetml/2006/main">
  <c r="F11" i="19"/>
  <c r="F14" l="1"/>
  <c r="F13"/>
  <c r="F12"/>
  <c r="H20"/>
  <c r="F12" i="18"/>
  <c r="F11"/>
  <c r="F19" i="17"/>
  <c r="H19" i="18"/>
  <c r="F18" i="17"/>
  <c r="F15"/>
  <c r="F16"/>
  <c r="F17"/>
  <c r="F14"/>
  <c r="F13"/>
  <c r="F12"/>
  <c r="F11"/>
  <c r="H20" i="16"/>
  <c r="F13"/>
  <c r="F12"/>
  <c r="F11"/>
  <c r="F15" i="5"/>
  <c r="F21"/>
  <c r="F14"/>
  <c r="F16"/>
  <c r="F17"/>
  <c r="F19"/>
  <c r="F20"/>
  <c r="F18"/>
  <c r="F13"/>
  <c r="F12"/>
  <c r="F13" i="18" l="1"/>
  <c r="F14" i="16"/>
</calcChain>
</file>

<file path=xl/sharedStrings.xml><?xml version="1.0" encoding="utf-8"?>
<sst xmlns="http://schemas.openxmlformats.org/spreadsheetml/2006/main" count="180" uniqueCount="67">
  <si>
    <t>Rate</t>
  </si>
  <si>
    <t>Draft Bidding Document for Works upto 2.5 M</t>
  </si>
  <si>
    <t>BILL OF QUANTITIES</t>
  </si>
  <si>
    <t>(A) Description and rate of Items based on Composite Schedule of Rates.</t>
  </si>
  <si>
    <t>Item No.</t>
  </si>
  <si>
    <t>Quantities</t>
  </si>
  <si>
    <t>Description of Item to be
executed at site</t>
  </si>
  <si>
    <t>Unit</t>
  </si>
  <si>
    <t>Amount in 
Rupees</t>
  </si>
  <si>
    <t>1</t>
  </si>
  <si>
    <t>Cft</t>
  </si>
  <si>
    <t>Total:-</t>
  </si>
  <si>
    <t>Amount TOTAL (a)</t>
  </si>
  <si>
    <t>___________ % above/below on the rates of CSR</t>
  </si>
  <si>
    <t>Amount to be added/deducted on the basis</t>
  </si>
  <si>
    <t>of permium quoted         TOTAL (B)</t>
  </si>
  <si>
    <t>Total (A) = a+b in words &amp; figures</t>
  </si>
  <si>
    <t>Contractor</t>
  </si>
  <si>
    <t>Executive Engineer/Procuring Agency</t>
  </si>
  <si>
    <t>95-100% Density</t>
  </si>
  <si>
    <t>85% Density</t>
  </si>
  <si>
    <t>Carraige of 100cft/ 5tons of all material like stone aggregate,spawl,coal,lime, surkhi etc,B.G Rail fastening points and crossing bridge,Girders,Pipes, Sheets Rails,M.S Bars etc,or 1000 Nos,bricks, 10'' X 5'' X 3'' or 1000 Nos,tiles, 12'' X 6'' X 2'' or 150Cft of timber, or 100Maunds of fuel wood by trucks or any other means owned by the contractors. (Lead 2 Miles)</t>
  </si>
  <si>
    <t>a</t>
  </si>
  <si>
    <t>b</t>
  </si>
  <si>
    <t>2</t>
  </si>
  <si>
    <t>3</t>
  </si>
  <si>
    <t>4</t>
  </si>
  <si>
    <t>5</t>
  </si>
  <si>
    <t>6</t>
  </si>
  <si>
    <t>7</t>
  </si>
  <si>
    <t>8</t>
  </si>
  <si>
    <t xml:space="preserve">Earth work for road embankment by bulldozers including ploughing mixing clod breaking dressing &amp; compacting with optimum moisture  contents lead upto 100'  &amp; lift upto 5'  in ordinary soil accept rock. </t>
  </si>
  <si>
    <t xml:space="preserve">Preparing sub-base course by supplying and spreading stone metal 1-2 inches gauge of approved quality from approved quarry in required thickness of 6 inches in two layers 3 inches each to proper camber and grade including hand packing filling voids with 10 C ft screening and non-plastic quarry fines of approved quality and gauge from approved source, watering and compacting to achieve 98 - 100% density as per modified AASHO specification. Rate including all cost of materials, T&amp;P and carriage to site of work etc complete.  </t>
  </si>
  <si>
    <t>Laying on bricks on end edging including supply of  9”x41/2”x3” 1st class burnt bricks excavation for laying edging with small size parallel to the road. Rate includes all cost of materials labour and carriage to the site of work</t>
  </si>
  <si>
    <t>Preparing  Base course by supplying and spreading stone metal of approved quality properly graded to maximum size 1-11/2” in required thickness to proper camber and grade including supplying and spreading 15 cft: screening &amp; non   plastic quarry fines filling depressions with stone metal after initial rolling including  watering and compacting the same as to achive 100% density as per modified AASHO specification. (Rate includes providing &amp; using Templates,screen,forms as directed). (Rate includes all cost of materials T&amp;P and carriage upto site of work)</t>
  </si>
  <si>
    <t xml:space="preserve">Earth work for embankment from barrow pits including laying in 6" layers clod breaking dressing etc complete lead 100' &amp; lift up 5'(In Ordinary Soil). including cleaning to road surface rolling after each coat etc complete. </t>
  </si>
  <si>
    <r>
      <t>(</t>
    </r>
    <r>
      <rPr>
        <b/>
        <sz val="13"/>
        <color theme="1"/>
        <rFont val="Calibri"/>
        <family val="2"/>
        <scheme val="minor"/>
      </rPr>
      <t>Repair of 18th Mile Khipro Canal Road Mile 0/0-0/1+278(0.28KM).</t>
    </r>
  </si>
  <si>
    <t xml:space="preserve">Providing three coats of surface dressing on new or existing surface with 40+25+14=79 lbs of bitumen of 80-100 penetration 5.5+2.75+1.5 = 9.75cft crush bajri of 3/8-3/4”guage including cleaning to road surface rolling after each coat etc complete. </t>
  </si>
  <si>
    <t xml:space="preserve">Compaction by sheep foot roller and power roller with optium mositure contetnt C-Compection 85% Modified AASHO Denisty </t>
  </si>
  <si>
    <t>Borrowpit Excavation undressed lead upto 100 ft (Ordinary Soil)</t>
  </si>
  <si>
    <t xml:space="preserve">Eath work Compaction Soft, Ordinary, Hard soil (a) Laying earth in 6" Layers levelling dressing and watering for compaction etc complete. </t>
  </si>
  <si>
    <t>Rft</t>
  </si>
  <si>
    <t>Sft</t>
  </si>
  <si>
    <r>
      <t xml:space="preserve">Carraige of 100cft/ 5tons of all material like stone aggregate,spawl,coal,lime, surkhi etc,B.G Rail fastening points and crossing bridge,Girders,Pipes, Sheets Rails,M.S Bars etc,or 1000 Nos,bricks, 10''X 5''X3'' or 1000 Nos,tiles, 12'' X 6'' X 2'' or 150Cft of timber, or 100Maunds of fuel wood by trucks or any other means owned by the contractors. (Lead 04 Miles)  </t>
    </r>
    <r>
      <rPr>
        <sz val="8"/>
        <rFont val="Arial"/>
        <family val="2"/>
      </rPr>
      <t/>
    </r>
  </si>
  <si>
    <r>
      <t>(</t>
    </r>
    <r>
      <rPr>
        <b/>
        <sz val="13"/>
        <color theme="1"/>
        <rFont val="Calibri"/>
        <family val="2"/>
        <scheme val="minor"/>
      </rPr>
      <t>Strengthening the bank / dowel of breach site at RD 406 along Lower Nara Canal.</t>
    </r>
    <r>
      <rPr>
        <b/>
        <sz val="12"/>
        <color theme="1"/>
        <rFont val="Calibri"/>
        <family val="2"/>
        <scheme val="minor"/>
      </rPr>
      <t>)</t>
    </r>
  </si>
  <si>
    <t>Pacca brick work other than building i/c stricking of joints upto 20ft: height in cement sand mortor ration 1:4.</t>
  </si>
  <si>
    <t>Fabrication of mild steel reinforcement for concrete etc i/c cutting bending laying in position making joints and fastening i.c cost of binding wire (also i/c removal of rust of bars) main bars 1/2 Q.12" No of bars.</t>
  </si>
  <si>
    <t>RCC work i/c all labour and material except the cost of steel reinforced &amp; its labour for binding &amp;  binding which will be paid separetely this rate also i.c of kinds of forms modules lifting shuttering curring rendering &amp; infishing the exposed surfaced i/c screening and washign ratio 1:2:4</t>
  </si>
  <si>
    <t>Cement plaster 1:2 up to 12' height (c) 3/4" thick.</t>
  </si>
  <si>
    <t>Dismentling C.C reinforced separating reinforcement from concrete cleaning and straightening the same</t>
  </si>
  <si>
    <t>Cement concrete plain i/c placing compacting , finishing and curing, complete (i/c) screening and washing at stone aggregate without shuttering Ratio 1:2:4.</t>
  </si>
  <si>
    <t>%Cft</t>
  </si>
  <si>
    <t>P/Cwt</t>
  </si>
  <si>
    <t>P/Cft</t>
  </si>
  <si>
    <t>%Sft</t>
  </si>
  <si>
    <t>(Repair to outlets along Thar Canal from RD 0 to 65).</t>
  </si>
  <si>
    <t>1 No Outlets   116954  x  10</t>
  </si>
  <si>
    <t xml:space="preserve">Jungle clearance and removing with in 100 ft lead (a) Light </t>
  </si>
  <si>
    <t>Earthwork exacvation in irrigation channels, drains etc, dressed to design section grades and profiles excavated materials disposed off and dressed with in 50 ft lead. S.I.No:Ordinary Soil.</t>
  </si>
  <si>
    <t>(Activation of Dhoro Escape from Noor wah tail to Dhoro Escape .)</t>
  </si>
  <si>
    <t>(Repair of X-Regulator @ 7th Mile of Thar Canal)</t>
  </si>
  <si>
    <t>Pacca brick work other than building i/c stricking of joints upto 20ft: height in cement sand mortor ratio 1:4.</t>
  </si>
  <si>
    <t>(B) Description and rate of Items based on Market (Offered rates)</t>
  </si>
  <si>
    <t>P/Sft</t>
  </si>
  <si>
    <t>Providing iron gate with all accessories etc complete.</t>
  </si>
  <si>
    <t xml:space="preserve">Dismentling Brick work lime or cement mortar. </t>
  </si>
  <si>
    <t>Dismentling Cement Concrete reinforced separating reinforcement from concrete cleaning and straightening the same.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</si>
</sst>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"/>
  </numFmts>
  <fonts count="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Arial"/>
    </font>
    <font>
      <b/>
      <sz val="13"/>
      <color theme="1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13" fillId="0" borderId="0"/>
    <xf numFmtId="43" fontId="6" fillId="0" borderId="0" applyFont="0" applyFill="0" applyBorder="0" applyAlignment="0" applyProtection="0"/>
  </cellStyleXfs>
  <cellXfs count="100">
    <xf numFmtId="0" fontId="0" fillId="0" borderId="0" xfId="0"/>
    <xf numFmtId="0" fontId="2" fillId="0" borderId="4" xfId="0" applyFont="1" applyBorder="1"/>
    <xf numFmtId="0" fontId="0" fillId="0" borderId="4" xfId="0" applyFont="1" applyBorder="1"/>
    <xf numFmtId="0" fontId="0" fillId="0" borderId="0" xfId="0" applyFont="1"/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0" fillId="0" borderId="0" xfId="0" applyFont="1"/>
    <xf numFmtId="0" fontId="0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" fontId="1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2" fontId="11" fillId="0" borderId="0" xfId="0" applyNumberFormat="1" applyFont="1" applyBorder="1" applyAlignment="1">
      <alignment horizontal="center" vertical="center"/>
    </xf>
    <xf numFmtId="0" fontId="0" fillId="0" borderId="4" xfId="0" applyBorder="1"/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1" fontId="14" fillId="0" borderId="3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right" vertical="center" wrapText="1"/>
    </xf>
    <xf numFmtId="0" fontId="14" fillId="0" borderId="1" xfId="0" applyFont="1" applyBorder="1"/>
    <xf numFmtId="0" fontId="6" fillId="0" borderId="7" xfId="1" applyFont="1" applyFill="1" applyBorder="1" applyAlignment="1">
      <alignment horizontal="justify" vertical="center" wrapText="1"/>
    </xf>
    <xf numFmtId="0" fontId="6" fillId="0" borderId="6" xfId="1" applyFont="1" applyFill="1" applyBorder="1" applyAlignment="1">
      <alignment horizontal="justify" vertical="center" wrapText="1"/>
    </xf>
    <xf numFmtId="0" fontId="6" fillId="0" borderId="0" xfId="1" applyFont="1" applyFill="1" applyBorder="1" applyAlignment="1">
      <alignment horizontal="justify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justify" vertical="center" wrapText="1"/>
    </xf>
    <xf numFmtId="2" fontId="6" fillId="0" borderId="9" xfId="1" applyNumberFormat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/>
    <xf numFmtId="1" fontId="19" fillId="0" borderId="1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0" xfId="0" applyFont="1"/>
    <xf numFmtId="2" fontId="23" fillId="0" borderId="1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4" fontId="6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 vertical="center" wrapText="1"/>
    </xf>
    <xf numFmtId="164" fontId="24" fillId="0" borderId="0" xfId="0" applyNumberFormat="1" applyFont="1" applyBorder="1" applyAlignment="1">
      <alignment horizontal="center" vertical="center"/>
    </xf>
    <xf numFmtId="0" fontId="5" fillId="0" borderId="0" xfId="0" applyFont="1"/>
    <xf numFmtId="0" fontId="25" fillId="0" borderId="0" xfId="0" applyFont="1"/>
    <xf numFmtId="0" fontId="5" fillId="0" borderId="0" xfId="0" applyFont="1" applyAlignment="1">
      <alignment horizontal="center"/>
    </xf>
    <xf numFmtId="2" fontId="20" fillId="0" borderId="3" xfId="0" applyNumberFormat="1" applyFont="1" applyBorder="1" applyAlignment="1">
      <alignment horizontal="center" vertical="center" wrapText="1"/>
    </xf>
    <xf numFmtId="0" fontId="21" fillId="0" borderId="3" xfId="1" applyFont="1" applyBorder="1" applyAlignment="1">
      <alignment horizontal="justify" vertical="center" wrapText="1"/>
    </xf>
    <xf numFmtId="0" fontId="15" fillId="0" borderId="3" xfId="0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11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8" fillId="0" borderId="3" xfId="0" applyFont="1" applyBorder="1" applyAlignment="1">
      <alignment horizontal="justify" vertical="center" wrapText="1"/>
    </xf>
  </cellXfs>
  <cellStyles count="5">
    <cellStyle name="Comma 2" xfId="4"/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hanaser%20Bay%20Pass%20erth%20work%202010%20for%206th%20bill/MEASURMENT%20OF%20CHANASER%20%20BAY%20PASS%20CHANL%20RM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%20Soomro/Lining%20of%20canals01/Design%20of%20Kunri-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sign"/>
      <sheetName val="Sheet1"/>
      <sheetName val="Shedule B Revised"/>
      <sheetName val="Abstract Bye-Pass"/>
      <sheetName val="Measurement-Bye-Pass"/>
      <sheetName val="material"/>
      <sheetName val="millage"/>
      <sheetName val="Earthwork"/>
      <sheetName val="Dewatering"/>
    </sheetNames>
    <sheetDataSet>
      <sheetData sheetId="0"/>
      <sheetData sheetId="1"/>
      <sheetData sheetId="2"/>
      <sheetData sheetId="3"/>
      <sheetData sheetId="4">
        <row r="127">
          <cell r="G127">
            <v>0</v>
          </cell>
        </row>
        <row r="133">
          <cell r="G133">
            <v>0</v>
          </cell>
        </row>
        <row r="301">
          <cell r="G301">
            <v>28857</v>
          </cell>
        </row>
        <row r="310">
          <cell r="G310">
            <v>10809</v>
          </cell>
        </row>
        <row r="357">
          <cell r="G357">
            <v>273728</v>
          </cell>
        </row>
        <row r="371">
          <cell r="G371">
            <v>93600</v>
          </cell>
        </row>
        <row r="377">
          <cell r="G377">
            <v>46185.279999999999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cono"/>
      <sheetName val="Design"/>
      <sheetName val="Estimate-01"/>
      <sheetName val="Qty"/>
      <sheetName val="L-Section"/>
      <sheetName val="Outlet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opLeftCell="A4" workbookViewId="0">
      <selection activeCell="C12" sqref="C12"/>
    </sheetView>
  </sheetViews>
  <sheetFormatPr defaultRowHeight="15"/>
  <cols>
    <col min="1" max="1" width="4.7109375" customWidth="1"/>
    <col min="2" max="2" width="12.140625" customWidth="1"/>
    <col min="3" max="3" width="48.5703125" customWidth="1"/>
    <col min="4" max="4" width="11.5703125" customWidth="1"/>
    <col min="5" max="5" width="7.5703125" customWidth="1"/>
    <col min="6" max="6" width="11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6" customHeight="1">
      <c r="A2" s="3"/>
      <c r="B2" s="3"/>
      <c r="C2" s="3"/>
      <c r="D2" s="3"/>
      <c r="E2" s="3"/>
      <c r="F2" s="3"/>
    </row>
    <row r="3" spans="1:6" ht="21" customHeight="1">
      <c r="A3" s="90" t="s">
        <v>2</v>
      </c>
      <c r="B3" s="90"/>
      <c r="C3" s="90"/>
      <c r="D3" s="90"/>
      <c r="E3" s="90"/>
      <c r="F3" s="90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91" t="s">
        <v>3</v>
      </c>
      <c r="B5" s="91"/>
      <c r="C5" s="91"/>
      <c r="D5" s="91"/>
      <c r="E5" s="91"/>
      <c r="F5" s="91"/>
    </row>
    <row r="6" spans="1:6" ht="7.5" customHeight="1">
      <c r="A6" s="19"/>
      <c r="B6" s="19"/>
      <c r="C6" s="19"/>
      <c r="D6" s="19"/>
      <c r="E6" s="19"/>
      <c r="F6" s="19"/>
    </row>
    <row r="7" spans="1:6" ht="17.25">
      <c r="A7" s="92" t="s">
        <v>44</v>
      </c>
      <c r="B7" s="92"/>
      <c r="C7" s="92"/>
      <c r="D7" s="92"/>
      <c r="E7" s="92"/>
      <c r="F7" s="92"/>
    </row>
    <row r="8" spans="1:6" ht="10.5" customHeight="1" thickBot="1">
      <c r="A8" s="3"/>
      <c r="B8" s="3"/>
      <c r="C8" s="3"/>
      <c r="D8" s="3"/>
      <c r="E8" s="3"/>
      <c r="F8" s="3"/>
    </row>
    <row r="9" spans="1:6" ht="27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1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54.75" customHeight="1">
      <c r="A11" s="49" t="s">
        <v>9</v>
      </c>
      <c r="B11" s="50">
        <v>127263.91</v>
      </c>
      <c r="C11" s="51" t="s">
        <v>39</v>
      </c>
      <c r="D11" s="52">
        <v>2117.5</v>
      </c>
      <c r="E11" s="53" t="s">
        <v>10</v>
      </c>
      <c r="F11" s="54">
        <f>B11*D11/1000</f>
        <v>269481.329425</v>
      </c>
    </row>
    <row r="12" spans="1:6" s="10" customFormat="1" ht="123.75" customHeight="1">
      <c r="A12" s="49" t="s">
        <v>24</v>
      </c>
      <c r="B12" s="50">
        <v>127263.91</v>
      </c>
      <c r="C12" s="51" t="s">
        <v>43</v>
      </c>
      <c r="D12" s="55">
        <v>649.86</v>
      </c>
      <c r="E12" s="53" t="s">
        <v>10</v>
      </c>
      <c r="F12" s="54">
        <f>B12*D12/100</f>
        <v>827037.24552600016</v>
      </c>
    </row>
    <row r="13" spans="1:6" s="10" customFormat="1" ht="64.5" customHeight="1">
      <c r="A13" s="49" t="s">
        <v>25</v>
      </c>
      <c r="B13" s="50">
        <v>127263.91</v>
      </c>
      <c r="C13" s="51" t="s">
        <v>40</v>
      </c>
      <c r="D13" s="52">
        <v>354</v>
      </c>
      <c r="E13" s="53" t="s">
        <v>10</v>
      </c>
      <c r="F13" s="54">
        <f>B13*D13/1000</f>
        <v>45051.424140000003</v>
      </c>
    </row>
    <row r="14" spans="1:6" ht="39" customHeight="1">
      <c r="A14" s="56"/>
      <c r="B14" s="56"/>
      <c r="C14" s="56"/>
      <c r="D14" s="93" t="s">
        <v>11</v>
      </c>
      <c r="E14" s="94"/>
      <c r="F14" s="57">
        <f>SUM(F11:F13)</f>
        <v>1141569.9990910001</v>
      </c>
    </row>
    <row r="15" spans="1:6" ht="23.25" customHeight="1">
      <c r="A15" s="11"/>
      <c r="B15" s="11"/>
      <c r="C15" s="11"/>
      <c r="D15" s="15"/>
      <c r="E15" s="15"/>
      <c r="F15" s="16"/>
    </row>
    <row r="16" spans="1:6" ht="15.75" customHeight="1">
      <c r="A16" s="11"/>
      <c r="B16" s="11"/>
      <c r="C16" s="11"/>
      <c r="D16" s="12"/>
      <c r="E16" s="13"/>
      <c r="F16" s="14"/>
    </row>
    <row r="17" spans="1:8" s="3" customFormat="1">
      <c r="B17" s="7" t="s">
        <v>12</v>
      </c>
      <c r="C17" s="7"/>
      <c r="D17" s="7"/>
      <c r="E17" s="7"/>
      <c r="F17" s="7"/>
    </row>
    <row r="18" spans="1:8" s="3" customFormat="1">
      <c r="B18" s="7"/>
      <c r="C18" s="7"/>
      <c r="D18" s="7"/>
      <c r="E18" s="7"/>
      <c r="F18" s="7"/>
    </row>
    <row r="19" spans="1:8" s="3" customFormat="1">
      <c r="B19" s="7"/>
      <c r="C19" s="7"/>
      <c r="D19" s="7"/>
      <c r="E19" s="7"/>
      <c r="F19" s="7"/>
      <c r="H19" s="3">
        <v>1692000</v>
      </c>
    </row>
    <row r="20" spans="1:8" s="3" customFormat="1">
      <c r="B20" s="7" t="s">
        <v>13</v>
      </c>
      <c r="C20" s="7"/>
      <c r="D20" s="7" t="s">
        <v>14</v>
      </c>
      <c r="E20" s="7"/>
      <c r="F20" s="7"/>
      <c r="H20" s="3">
        <f>H19*2%</f>
        <v>33840</v>
      </c>
    </row>
    <row r="21" spans="1:8" s="3" customFormat="1">
      <c r="B21" s="7"/>
      <c r="C21" s="7"/>
      <c r="D21" s="7" t="s">
        <v>15</v>
      </c>
      <c r="E21" s="7"/>
      <c r="F21" s="7"/>
    </row>
    <row r="22" spans="1:8" s="3" customFormat="1">
      <c r="B22" s="7"/>
      <c r="C22" s="7" t="s">
        <v>16</v>
      </c>
      <c r="D22" s="7"/>
      <c r="E22" s="7"/>
      <c r="F22" s="7"/>
    </row>
    <row r="23" spans="1:8" s="3" customFormat="1">
      <c r="B23" s="8"/>
      <c r="C23" s="8"/>
      <c r="D23" s="8"/>
      <c r="E23" s="8"/>
      <c r="F23" s="8"/>
    </row>
    <row r="24" spans="1:8" s="3" customFormat="1">
      <c r="B24" s="8"/>
      <c r="C24" s="8"/>
      <c r="D24" s="8"/>
      <c r="E24" s="8"/>
      <c r="F24" s="8"/>
    </row>
    <row r="25" spans="1:8" s="3" customFormat="1">
      <c r="B25" s="7" t="s">
        <v>17</v>
      </c>
      <c r="C25" s="7"/>
      <c r="D25" s="8"/>
      <c r="E25" s="8"/>
      <c r="F25" s="8"/>
    </row>
    <row r="26" spans="1:8" s="3" customFormat="1">
      <c r="B26" s="8"/>
      <c r="C26" s="8"/>
      <c r="D26" s="7" t="s">
        <v>18</v>
      </c>
      <c r="E26" s="8"/>
      <c r="F26" s="8"/>
    </row>
    <row r="27" spans="1:8" ht="16.5">
      <c r="A27" s="9"/>
      <c r="B27" s="9"/>
      <c r="C27" s="9"/>
      <c r="D27" s="9"/>
      <c r="E27" s="9"/>
      <c r="F27" s="9"/>
    </row>
    <row r="35" spans="1:6">
      <c r="A35" s="17"/>
      <c r="B35" s="17"/>
      <c r="C35" s="17"/>
      <c r="D35" s="17"/>
      <c r="E35" s="17"/>
      <c r="F35" s="17"/>
    </row>
    <row r="36" spans="1:6">
      <c r="F36" s="18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6"/>
  <sheetViews>
    <sheetView topLeftCell="A7" workbookViewId="0">
      <selection activeCell="C11" sqref="C11"/>
    </sheetView>
  </sheetViews>
  <sheetFormatPr defaultRowHeight="15"/>
  <cols>
    <col min="1" max="1" width="5.140625" customWidth="1"/>
    <col min="2" max="2" width="10.42578125" customWidth="1"/>
    <col min="3" max="3" width="49.71093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90" t="s">
        <v>2</v>
      </c>
      <c r="B3" s="90"/>
      <c r="C3" s="90"/>
      <c r="D3" s="90"/>
      <c r="E3" s="90"/>
      <c r="F3" s="90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91" t="s">
        <v>3</v>
      </c>
      <c r="B5" s="91"/>
      <c r="C5" s="91"/>
      <c r="D5" s="91"/>
      <c r="E5" s="91"/>
      <c r="F5" s="91"/>
    </row>
    <row r="6" spans="1:6" ht="15.75" customHeight="1">
      <c r="A6" s="48"/>
      <c r="B6" s="48"/>
      <c r="C6" s="48"/>
      <c r="D6" s="48"/>
      <c r="E6" s="48"/>
      <c r="F6" s="48"/>
    </row>
    <row r="7" spans="1:6" ht="21">
      <c r="A7" s="91" t="s">
        <v>55</v>
      </c>
      <c r="B7" s="92"/>
      <c r="C7" s="92"/>
      <c r="D7" s="92"/>
      <c r="E7" s="92"/>
      <c r="F7" s="92"/>
    </row>
    <row r="8" spans="1:6" ht="1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33" customHeight="1">
      <c r="A11" s="27" t="s">
        <v>9</v>
      </c>
      <c r="B11" s="22">
        <v>24</v>
      </c>
      <c r="C11" s="59" t="s">
        <v>49</v>
      </c>
      <c r="D11" s="64">
        <v>5445</v>
      </c>
      <c r="E11" s="65" t="s">
        <v>51</v>
      </c>
      <c r="F11" s="28">
        <f>B11*D11/100</f>
        <v>1306.8</v>
      </c>
    </row>
    <row r="12" spans="1:6" s="10" customFormat="1" ht="26.25" customHeight="1">
      <c r="A12" s="27" t="s">
        <v>24</v>
      </c>
      <c r="B12" s="25">
        <v>270.92</v>
      </c>
      <c r="C12" s="60" t="s">
        <v>65</v>
      </c>
      <c r="D12" s="66">
        <v>1285.6300000000001</v>
      </c>
      <c r="E12" s="67" t="s">
        <v>51</v>
      </c>
      <c r="F12" s="28">
        <f>B12*D12/100</f>
        <v>3483.0287960000005</v>
      </c>
    </row>
    <row r="13" spans="1:6" s="10" customFormat="1" ht="45.75" customHeight="1">
      <c r="A13" s="27" t="s">
        <v>25</v>
      </c>
      <c r="B13" s="25">
        <v>19.809999999999999</v>
      </c>
      <c r="C13" s="61" t="s">
        <v>50</v>
      </c>
      <c r="D13" s="66">
        <v>14429.25</v>
      </c>
      <c r="E13" s="67" t="s">
        <v>51</v>
      </c>
      <c r="F13" s="28">
        <f>B13*D13/100</f>
        <v>2858.4344249999999</v>
      </c>
    </row>
    <row r="14" spans="1:6" s="10" customFormat="1" ht="36" customHeight="1">
      <c r="A14" s="27" t="s">
        <v>26</v>
      </c>
      <c r="B14" s="25">
        <v>542.26</v>
      </c>
      <c r="C14" s="62" t="s">
        <v>45</v>
      </c>
      <c r="D14" s="66">
        <v>12899.7</v>
      </c>
      <c r="E14" s="68" t="s">
        <v>51</v>
      </c>
      <c r="F14" s="28">
        <f>B14*D14/100</f>
        <v>69949.913220000002</v>
      </c>
    </row>
    <row r="15" spans="1:6" s="10" customFormat="1" ht="59.25" customHeight="1">
      <c r="A15" s="27" t="s">
        <v>27</v>
      </c>
      <c r="B15" s="25">
        <v>2.29</v>
      </c>
      <c r="C15" s="20" t="s">
        <v>46</v>
      </c>
      <c r="D15" s="67">
        <v>4820.2</v>
      </c>
      <c r="E15" s="67" t="s">
        <v>52</v>
      </c>
      <c r="F15" s="28">
        <f>B15*D15</f>
        <v>11038.258</v>
      </c>
    </row>
    <row r="16" spans="1:6" s="10" customFormat="1" ht="73.5" customHeight="1">
      <c r="A16" s="27" t="s">
        <v>28</v>
      </c>
      <c r="B16" s="25">
        <v>47.25</v>
      </c>
      <c r="C16" s="20" t="s">
        <v>47</v>
      </c>
      <c r="D16" s="66">
        <v>337</v>
      </c>
      <c r="E16" s="67" t="s">
        <v>53</v>
      </c>
      <c r="F16" s="28">
        <f>B16*D16</f>
        <v>15923.25</v>
      </c>
    </row>
    <row r="17" spans="1:6" s="10" customFormat="1" ht="30" customHeight="1">
      <c r="A17" s="27" t="s">
        <v>29</v>
      </c>
      <c r="B17" s="47">
        <v>405.48</v>
      </c>
      <c r="C17" s="63" t="s">
        <v>48</v>
      </c>
      <c r="D17" s="66">
        <v>3056.62</v>
      </c>
      <c r="E17" s="67" t="s">
        <v>54</v>
      </c>
      <c r="F17" s="28">
        <f>B17*D17/100</f>
        <v>12393.982775999999</v>
      </c>
    </row>
    <row r="18" spans="1:6" ht="24" customHeight="1">
      <c r="A18" s="30"/>
      <c r="B18" s="30"/>
      <c r="C18" s="95" t="s">
        <v>11</v>
      </c>
      <c r="D18" s="96"/>
      <c r="E18" s="97"/>
      <c r="F18" s="46">
        <f>SUM(F11:F17)</f>
        <v>116953.66721700001</v>
      </c>
    </row>
    <row r="19" spans="1:6" ht="24" customHeight="1">
      <c r="A19" s="30"/>
      <c r="B19" s="30"/>
      <c r="C19" s="95" t="s">
        <v>56</v>
      </c>
      <c r="D19" s="96"/>
      <c r="E19" s="97"/>
      <c r="F19" s="46">
        <f>F18*10</f>
        <v>1169536.6721700002</v>
      </c>
    </row>
    <row r="20" spans="1:6" ht="15.75" customHeight="1">
      <c r="A20" s="11"/>
      <c r="B20" s="11"/>
      <c r="C20" s="11"/>
      <c r="D20" s="12"/>
      <c r="E20" s="13"/>
      <c r="F20" s="14"/>
    </row>
    <row r="21" spans="1:6" s="3" customFormat="1">
      <c r="B21" s="7" t="s">
        <v>12</v>
      </c>
      <c r="C21" s="7"/>
      <c r="D21" s="7"/>
      <c r="E21" s="7"/>
      <c r="F21" s="7"/>
    </row>
    <row r="22" spans="1:6" s="3" customFormat="1">
      <c r="B22" s="7"/>
      <c r="C22" s="7"/>
      <c r="D22" s="7"/>
      <c r="E22" s="7"/>
      <c r="F22" s="7"/>
    </row>
    <row r="23" spans="1:6" s="3" customFormat="1">
      <c r="B23" s="7" t="s">
        <v>13</v>
      </c>
      <c r="C23" s="7"/>
      <c r="D23" s="7" t="s">
        <v>14</v>
      </c>
      <c r="E23" s="7"/>
      <c r="F23" s="7"/>
    </row>
    <row r="24" spans="1:6" s="3" customFormat="1">
      <c r="B24" s="7"/>
      <c r="C24" s="7"/>
      <c r="D24" s="7" t="s">
        <v>15</v>
      </c>
      <c r="E24" s="7"/>
      <c r="F24" s="7"/>
    </row>
    <row r="25" spans="1:6" s="3" customFormat="1">
      <c r="B25" s="7"/>
      <c r="C25" s="7" t="s">
        <v>16</v>
      </c>
      <c r="D25" s="7"/>
      <c r="E25" s="7"/>
      <c r="F25" s="7"/>
    </row>
    <row r="26" spans="1:6" s="3" customFormat="1">
      <c r="B26" s="8"/>
      <c r="C26" s="8"/>
      <c r="D26" s="8"/>
      <c r="E26" s="8"/>
      <c r="F26" s="8"/>
    </row>
    <row r="27" spans="1:6" s="3" customFormat="1">
      <c r="B27" s="8"/>
      <c r="C27" s="8"/>
      <c r="D27" s="8"/>
      <c r="E27" s="8"/>
      <c r="F27" s="8"/>
    </row>
    <row r="28" spans="1:6" s="3" customFormat="1">
      <c r="B28" s="7" t="s">
        <v>17</v>
      </c>
      <c r="C28" s="7"/>
      <c r="D28" s="8"/>
      <c r="E28" s="8"/>
      <c r="F28" s="8"/>
    </row>
    <row r="29" spans="1:6" s="3" customFormat="1">
      <c r="B29" s="8"/>
      <c r="C29" s="8"/>
      <c r="D29" s="7" t="s">
        <v>18</v>
      </c>
      <c r="E29" s="8"/>
      <c r="F29" s="8"/>
    </row>
    <row r="30" spans="1:6" ht="16.5">
      <c r="A30" s="9"/>
      <c r="B30" s="9"/>
      <c r="C30" s="9"/>
      <c r="D30" s="9"/>
      <c r="E30" s="9"/>
      <c r="F30" s="9"/>
    </row>
    <row r="35" spans="1:6">
      <c r="A35" s="17"/>
      <c r="B35" s="17"/>
      <c r="C35" s="17"/>
      <c r="D35" s="17"/>
      <c r="E35" s="17"/>
      <c r="F35" s="17"/>
    </row>
    <row r="36" spans="1:6">
      <c r="F36" s="18">
        <v>12</v>
      </c>
    </row>
  </sheetData>
  <mergeCells count="5">
    <mergeCell ref="C19:E19"/>
    <mergeCell ref="A3:F3"/>
    <mergeCell ref="A5:F5"/>
    <mergeCell ref="A7:F7"/>
    <mergeCell ref="C18:E18"/>
  </mergeCells>
  <printOptions horizontalCentered="1"/>
  <pageMargins left="0.4" right="0.25" top="0.5" bottom="0.2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selection activeCell="C33" sqref="C33"/>
    </sheetView>
  </sheetViews>
  <sheetFormatPr defaultRowHeight="15"/>
  <cols>
    <col min="1" max="1" width="4.7109375" customWidth="1"/>
    <col min="2" max="2" width="12.140625" customWidth="1"/>
    <col min="3" max="3" width="48.5703125" customWidth="1"/>
    <col min="4" max="4" width="11.5703125" customWidth="1"/>
    <col min="5" max="5" width="7.5703125" customWidth="1"/>
    <col min="6" max="6" width="11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6" customHeight="1">
      <c r="A2" s="3"/>
      <c r="B2" s="3"/>
      <c r="C2" s="3"/>
      <c r="D2" s="3"/>
      <c r="E2" s="3"/>
      <c r="F2" s="3"/>
    </row>
    <row r="3" spans="1:6" ht="21" customHeight="1">
      <c r="A3" s="90" t="s">
        <v>2</v>
      </c>
      <c r="B3" s="90"/>
      <c r="C3" s="90"/>
      <c r="D3" s="90"/>
      <c r="E3" s="90"/>
      <c r="F3" s="90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91" t="s">
        <v>3</v>
      </c>
      <c r="B5" s="91"/>
      <c r="C5" s="91"/>
      <c r="D5" s="91"/>
      <c r="E5" s="91"/>
      <c r="F5" s="91"/>
    </row>
    <row r="6" spans="1:6" ht="7.5" customHeight="1">
      <c r="A6" s="48"/>
      <c r="B6" s="48"/>
      <c r="C6" s="48"/>
      <c r="D6" s="48"/>
      <c r="E6" s="48"/>
      <c r="F6" s="48"/>
    </row>
    <row r="7" spans="1:6" ht="18.75">
      <c r="A7" s="98" t="s">
        <v>59</v>
      </c>
      <c r="B7" s="98"/>
      <c r="C7" s="98"/>
      <c r="D7" s="98"/>
      <c r="E7" s="98"/>
      <c r="F7" s="98"/>
    </row>
    <row r="8" spans="1:6" ht="17.25" customHeight="1" thickBot="1">
      <c r="A8" s="3"/>
      <c r="B8" s="3"/>
      <c r="C8" s="3"/>
      <c r="D8" s="3"/>
      <c r="E8" s="3"/>
      <c r="F8" s="3"/>
    </row>
    <row r="9" spans="1:6" ht="36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33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63.75" customHeight="1">
      <c r="A11" s="49" t="s">
        <v>9</v>
      </c>
      <c r="B11" s="50">
        <v>144000</v>
      </c>
      <c r="C11" s="69" t="s">
        <v>57</v>
      </c>
      <c r="D11" s="52">
        <v>75.63</v>
      </c>
      <c r="E11" s="53" t="s">
        <v>10</v>
      </c>
      <c r="F11" s="54">
        <f>B11*D11/1000</f>
        <v>10890.72</v>
      </c>
    </row>
    <row r="12" spans="1:6" s="10" customFormat="1" ht="89.25" customHeight="1">
      <c r="A12" s="49" t="s">
        <v>24</v>
      </c>
      <c r="B12" s="50">
        <v>647626</v>
      </c>
      <c r="C12" s="51" t="s">
        <v>58</v>
      </c>
      <c r="D12" s="55">
        <v>2420</v>
      </c>
      <c r="E12" s="53" t="s">
        <v>10</v>
      </c>
      <c r="F12" s="54">
        <f>B12*D12/1000</f>
        <v>1567254.92</v>
      </c>
    </row>
    <row r="13" spans="1:6" ht="39" customHeight="1">
      <c r="A13" s="56"/>
      <c r="B13" s="56"/>
      <c r="C13" s="56"/>
      <c r="D13" s="93" t="s">
        <v>11</v>
      </c>
      <c r="E13" s="94"/>
      <c r="F13" s="57">
        <f>SUM(F11:F12)</f>
        <v>1578145.64</v>
      </c>
    </row>
    <row r="14" spans="1:6" ht="23.25" customHeight="1">
      <c r="A14" s="11"/>
      <c r="B14" s="11"/>
      <c r="C14" s="11"/>
      <c r="D14" s="15"/>
      <c r="E14" s="15"/>
      <c r="F14" s="16"/>
    </row>
    <row r="15" spans="1:6" ht="15.75" customHeight="1">
      <c r="A15" s="11"/>
      <c r="B15" s="11"/>
      <c r="C15" s="11"/>
      <c r="D15" s="12"/>
      <c r="E15" s="13"/>
      <c r="F15" s="14"/>
    </row>
    <row r="16" spans="1:6" s="3" customFormat="1">
      <c r="B16" s="7" t="s">
        <v>12</v>
      </c>
      <c r="C16" s="7"/>
      <c r="D16" s="7"/>
      <c r="E16" s="7"/>
      <c r="F16" s="7"/>
    </row>
    <row r="17" spans="1:8" s="3" customFormat="1">
      <c r="B17" s="7"/>
      <c r="C17" s="7"/>
      <c r="D17" s="7"/>
      <c r="E17" s="7"/>
      <c r="F17" s="7"/>
    </row>
    <row r="18" spans="1:8" s="3" customFormat="1">
      <c r="B18" s="7"/>
      <c r="C18" s="7"/>
      <c r="D18" s="7"/>
      <c r="E18" s="7"/>
      <c r="F18" s="7"/>
      <c r="H18" s="3">
        <v>1692000</v>
      </c>
    </row>
    <row r="19" spans="1:8" s="3" customFormat="1">
      <c r="B19" s="7" t="s">
        <v>13</v>
      </c>
      <c r="C19" s="7"/>
      <c r="D19" s="7" t="s">
        <v>14</v>
      </c>
      <c r="E19" s="7"/>
      <c r="F19" s="7"/>
      <c r="H19" s="3">
        <f>H18*2%</f>
        <v>33840</v>
      </c>
    </row>
    <row r="20" spans="1:8" s="3" customFormat="1">
      <c r="B20" s="7"/>
      <c r="C20" s="7"/>
      <c r="D20" s="7" t="s">
        <v>15</v>
      </c>
      <c r="E20" s="7"/>
      <c r="F20" s="7"/>
    </row>
    <row r="21" spans="1:8" s="3" customFormat="1">
      <c r="B21" s="7"/>
      <c r="C21" s="7" t="s">
        <v>16</v>
      </c>
      <c r="D21" s="7"/>
      <c r="E21" s="7"/>
      <c r="F21" s="7"/>
    </row>
    <row r="22" spans="1:8" s="3" customFormat="1">
      <c r="B22" s="8"/>
      <c r="C22" s="8"/>
      <c r="D22" s="8"/>
      <c r="E22" s="8"/>
      <c r="F22" s="8"/>
    </row>
    <row r="23" spans="1:8" s="3" customFormat="1">
      <c r="B23" s="8"/>
      <c r="C23" s="8"/>
      <c r="D23" s="8"/>
      <c r="E23" s="8"/>
      <c r="F23" s="8"/>
    </row>
    <row r="24" spans="1:8" s="3" customFormat="1">
      <c r="B24" s="7" t="s">
        <v>17</v>
      </c>
      <c r="C24" s="7"/>
      <c r="D24" s="8"/>
      <c r="E24" s="8"/>
      <c r="F24" s="8"/>
    </row>
    <row r="25" spans="1:8" s="3" customFormat="1">
      <c r="B25" s="8"/>
      <c r="C25" s="8"/>
      <c r="D25" s="7" t="s">
        <v>18</v>
      </c>
      <c r="E25" s="8"/>
      <c r="F25" s="8"/>
    </row>
    <row r="26" spans="1:8" ht="16.5">
      <c r="A26" s="9"/>
      <c r="B26" s="9"/>
      <c r="C26" s="9"/>
      <c r="D26" s="9"/>
      <c r="E26" s="9"/>
      <c r="F26" s="9"/>
    </row>
    <row r="37" spans="1:6">
      <c r="A37" s="17"/>
      <c r="B37" s="17"/>
      <c r="C37" s="17"/>
      <c r="D37" s="17"/>
      <c r="E37" s="17"/>
      <c r="F37" s="17"/>
    </row>
    <row r="38" spans="1:6">
      <c r="F38" s="18">
        <v>12</v>
      </c>
    </row>
  </sheetData>
  <mergeCells count="4">
    <mergeCell ref="A3:F3"/>
    <mergeCell ref="A5:F5"/>
    <mergeCell ref="A7:F7"/>
    <mergeCell ref="D13:E13"/>
  </mergeCells>
  <printOptions horizontalCentered="1"/>
  <pageMargins left="0.4" right="0.25" top="1" bottom="0.2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topLeftCell="A4" workbookViewId="0">
      <selection activeCell="C11" sqref="C11"/>
    </sheetView>
  </sheetViews>
  <sheetFormatPr defaultRowHeight="15"/>
  <cols>
    <col min="1" max="1" width="4.7109375" customWidth="1"/>
    <col min="2" max="2" width="12.140625" customWidth="1"/>
    <col min="3" max="3" width="44.85546875" customWidth="1"/>
    <col min="4" max="4" width="11.5703125" customWidth="1"/>
    <col min="5" max="5" width="9.28515625" customWidth="1"/>
    <col min="6" max="6" width="13.7109375" customWidth="1"/>
  </cols>
  <sheetData>
    <row r="1" spans="1:8" ht="15.75">
      <c r="A1" s="1" t="s">
        <v>1</v>
      </c>
      <c r="B1" s="2"/>
      <c r="C1" s="2"/>
      <c r="D1" s="2"/>
      <c r="E1" s="2"/>
      <c r="F1" s="2"/>
    </row>
    <row r="2" spans="1:8" ht="6" customHeight="1">
      <c r="A2" s="3"/>
      <c r="B2" s="3"/>
      <c r="C2" s="3"/>
      <c r="D2" s="3"/>
      <c r="E2" s="3"/>
      <c r="F2" s="3"/>
    </row>
    <row r="3" spans="1:8" ht="21" customHeight="1">
      <c r="A3" s="90" t="s">
        <v>2</v>
      </c>
      <c r="B3" s="90"/>
      <c r="C3" s="90"/>
      <c r="D3" s="90"/>
      <c r="E3" s="90"/>
      <c r="F3" s="90"/>
    </row>
    <row r="4" spans="1:8" ht="8.25" customHeight="1">
      <c r="A4" s="3"/>
      <c r="B4" s="3"/>
      <c r="C4" s="3"/>
      <c r="D4" s="3"/>
      <c r="E4" s="3"/>
      <c r="F4" s="3"/>
    </row>
    <row r="5" spans="1:8" ht="21">
      <c r="A5" s="91" t="s">
        <v>3</v>
      </c>
      <c r="B5" s="91"/>
      <c r="C5" s="91"/>
      <c r="D5" s="91"/>
      <c r="E5" s="91"/>
      <c r="F5" s="91"/>
    </row>
    <row r="6" spans="1:8" ht="7.5" customHeight="1">
      <c r="A6" s="48"/>
      <c r="B6" s="48"/>
      <c r="C6" s="48"/>
      <c r="D6" s="48"/>
      <c r="E6" s="48"/>
      <c r="F6" s="48"/>
    </row>
    <row r="7" spans="1:8" ht="18.75">
      <c r="A7" s="98" t="s">
        <v>60</v>
      </c>
      <c r="B7" s="98"/>
      <c r="C7" s="98"/>
      <c r="D7" s="98"/>
      <c r="E7" s="98"/>
      <c r="F7" s="98"/>
    </row>
    <row r="8" spans="1:8" ht="17.25" customHeight="1" thickBot="1">
      <c r="A8" s="3"/>
      <c r="B8" s="3"/>
      <c r="C8" s="3"/>
      <c r="D8" s="3"/>
      <c r="E8" s="3"/>
      <c r="F8" s="3"/>
    </row>
    <row r="9" spans="1:8" ht="36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8" ht="33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8" s="10" customFormat="1" ht="54.75" customHeight="1">
      <c r="A11" s="49" t="s">
        <v>9</v>
      </c>
      <c r="B11" s="50">
        <v>1200</v>
      </c>
      <c r="C11" s="99" t="s">
        <v>66</v>
      </c>
      <c r="D11" s="52">
        <v>5445</v>
      </c>
      <c r="E11" s="53" t="s">
        <v>10</v>
      </c>
      <c r="F11" s="54">
        <f>B11*D11/100</f>
        <v>65340</v>
      </c>
      <c r="H11" s="10">
        <v>6534</v>
      </c>
    </row>
    <row r="12" spans="1:8" s="10" customFormat="1" ht="80.25" customHeight="1">
      <c r="A12" s="49" t="s">
        <v>24</v>
      </c>
      <c r="B12" s="50">
        <v>2348.75</v>
      </c>
      <c r="C12" s="51" t="s">
        <v>61</v>
      </c>
      <c r="D12" s="55">
        <v>12899.7</v>
      </c>
      <c r="E12" s="53" t="s">
        <v>10</v>
      </c>
      <c r="F12" s="54">
        <f>B12*D12/100</f>
        <v>302981.70374999999</v>
      </c>
    </row>
    <row r="13" spans="1:8" s="10" customFormat="1" ht="54.75" customHeight="1">
      <c r="A13" s="49" t="s">
        <v>25</v>
      </c>
      <c r="B13" s="50">
        <v>1510.25</v>
      </c>
      <c r="C13" s="51" t="s">
        <v>48</v>
      </c>
      <c r="D13" s="52">
        <v>3056.62</v>
      </c>
      <c r="E13" s="70" t="s">
        <v>42</v>
      </c>
      <c r="F13" s="54">
        <f>B13*D13/100</f>
        <v>46162.603549999993</v>
      </c>
    </row>
    <row r="14" spans="1:8" ht="39" customHeight="1">
      <c r="A14" s="56"/>
      <c r="B14" s="56"/>
      <c r="C14" s="56"/>
      <c r="D14" s="93" t="s">
        <v>11</v>
      </c>
      <c r="E14" s="94"/>
      <c r="F14" s="57">
        <f>SUM(F11:F13)</f>
        <v>414484.30729999999</v>
      </c>
    </row>
    <row r="15" spans="1:8" ht="23.25" customHeight="1">
      <c r="A15" s="11"/>
      <c r="B15" s="11"/>
      <c r="C15" s="11"/>
      <c r="D15" s="15"/>
      <c r="E15" s="15"/>
      <c r="F15" s="16"/>
    </row>
    <row r="16" spans="1:8" ht="15.75" customHeight="1">
      <c r="A16" s="11"/>
      <c r="B16" s="11"/>
      <c r="C16" s="11"/>
      <c r="D16" s="12"/>
      <c r="E16" s="13"/>
      <c r="F16" s="14"/>
    </row>
    <row r="17" spans="1:8" s="3" customFormat="1">
      <c r="B17" s="7" t="s">
        <v>12</v>
      </c>
      <c r="C17" s="7"/>
      <c r="D17" s="7"/>
      <c r="E17" s="7"/>
      <c r="F17" s="7"/>
    </row>
    <row r="18" spans="1:8" s="3" customFormat="1">
      <c r="B18" s="7"/>
      <c r="C18" s="7"/>
      <c r="D18" s="7"/>
      <c r="E18" s="7"/>
      <c r="F18" s="7"/>
    </row>
    <row r="19" spans="1:8" s="3" customFormat="1">
      <c r="B19" s="7"/>
      <c r="C19" s="7"/>
      <c r="D19" s="7"/>
      <c r="E19" s="7"/>
      <c r="F19" s="7"/>
      <c r="H19" s="3">
        <v>1692000</v>
      </c>
    </row>
    <row r="20" spans="1:8" s="3" customFormat="1">
      <c r="B20" s="7" t="s">
        <v>13</v>
      </c>
      <c r="C20" s="7"/>
      <c r="D20" s="7" t="s">
        <v>14</v>
      </c>
      <c r="E20" s="7"/>
      <c r="F20" s="7"/>
      <c r="H20" s="3">
        <f>H19*2%</f>
        <v>33840</v>
      </c>
    </row>
    <row r="21" spans="1:8" s="3" customFormat="1">
      <c r="B21" s="7"/>
      <c r="C21" s="7"/>
      <c r="D21" s="7" t="s">
        <v>15</v>
      </c>
      <c r="E21" s="7"/>
      <c r="F21" s="7"/>
    </row>
    <row r="22" spans="1:8" s="3" customFormat="1">
      <c r="B22" s="7"/>
      <c r="C22" s="7" t="s">
        <v>16</v>
      </c>
      <c r="D22" s="7"/>
      <c r="E22" s="7"/>
      <c r="F22" s="7"/>
    </row>
    <row r="23" spans="1:8" s="3" customFormat="1">
      <c r="B23" s="8"/>
      <c r="C23" s="8"/>
      <c r="D23" s="8"/>
      <c r="E23" s="8"/>
      <c r="F23" s="8"/>
    </row>
    <row r="24" spans="1:8" s="3" customFormat="1">
      <c r="B24" s="8"/>
      <c r="C24" s="8"/>
      <c r="D24" s="8"/>
      <c r="E24" s="8"/>
      <c r="F24" s="8"/>
    </row>
    <row r="25" spans="1:8" s="3" customFormat="1">
      <c r="B25" s="7" t="s">
        <v>17</v>
      </c>
      <c r="C25" s="7"/>
      <c r="D25" s="8"/>
      <c r="E25" s="8"/>
      <c r="F25" s="8"/>
    </row>
    <row r="26" spans="1:8" s="3" customFormat="1">
      <c r="B26" s="8"/>
      <c r="C26" s="8"/>
      <c r="D26" s="7" t="s">
        <v>18</v>
      </c>
      <c r="E26" s="8"/>
      <c r="F26" s="8"/>
    </row>
    <row r="27" spans="1:8" ht="16.5">
      <c r="A27" s="9"/>
      <c r="B27" s="9"/>
      <c r="C27" s="9"/>
      <c r="D27" s="9"/>
      <c r="E27" s="9"/>
      <c r="F27" s="9"/>
    </row>
    <row r="36" spans="1:6">
      <c r="A36" s="17"/>
      <c r="B36" s="17"/>
      <c r="C36" s="17"/>
      <c r="D36" s="17"/>
      <c r="E36" s="17"/>
      <c r="F36" s="17"/>
    </row>
    <row r="37" spans="1:6">
      <c r="F37" s="18">
        <v>12</v>
      </c>
    </row>
  </sheetData>
  <mergeCells count="4">
    <mergeCell ref="A3:F3"/>
    <mergeCell ref="A5:F5"/>
    <mergeCell ref="A7:F7"/>
    <mergeCell ref="D14:E14"/>
  </mergeCells>
  <printOptions horizontalCentered="1"/>
  <pageMargins left="0.4" right="0.25" top="1" bottom="0.2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2"/>
  <sheetViews>
    <sheetView topLeftCell="A4" workbookViewId="0">
      <selection activeCell="C26" sqref="C26"/>
    </sheetView>
  </sheetViews>
  <sheetFormatPr defaultRowHeight="15"/>
  <cols>
    <col min="1" max="1" width="7.85546875" customWidth="1"/>
    <col min="2" max="2" width="11.140625" customWidth="1"/>
    <col min="3" max="3" width="43.140625" customWidth="1"/>
    <col min="4" max="4" width="11" customWidth="1"/>
    <col min="5" max="5" width="6.28515625" customWidth="1"/>
    <col min="6" max="6" width="17.570312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3.5" customHeight="1">
      <c r="A2" s="3"/>
      <c r="B2" s="3"/>
      <c r="C2" s="3"/>
      <c r="D2" s="3"/>
      <c r="E2" s="3"/>
      <c r="F2" s="3"/>
    </row>
    <row r="3" spans="1:6" ht="19.5" customHeight="1">
      <c r="A3" s="90" t="s">
        <v>2</v>
      </c>
      <c r="B3" s="90"/>
      <c r="C3" s="90"/>
      <c r="D3" s="90"/>
      <c r="E3" s="90"/>
      <c r="F3" s="90"/>
    </row>
    <row r="4" spans="1:6" ht="13.5" customHeight="1">
      <c r="A4" s="3"/>
      <c r="B4" s="3"/>
      <c r="C4" s="3"/>
      <c r="D4" s="3"/>
      <c r="E4" s="3"/>
      <c r="F4" s="3"/>
    </row>
    <row r="5" spans="1:6" ht="21">
      <c r="A5" s="91" t="s">
        <v>62</v>
      </c>
      <c r="B5" s="91"/>
      <c r="C5" s="91"/>
      <c r="D5" s="91"/>
      <c r="E5" s="91"/>
      <c r="F5" s="91"/>
    </row>
    <row r="6" spans="1:6" ht="13.5" customHeight="1">
      <c r="A6" s="48"/>
      <c r="B6" s="48"/>
      <c r="C6" s="48"/>
      <c r="D6" s="48"/>
      <c r="E6" s="48"/>
      <c r="F6" s="48"/>
    </row>
    <row r="7" spans="1:6" ht="18.75">
      <c r="A7" s="98" t="s">
        <v>60</v>
      </c>
      <c r="B7" s="98"/>
      <c r="C7" s="98"/>
      <c r="D7" s="98"/>
      <c r="E7" s="98"/>
      <c r="F7" s="98"/>
    </row>
    <row r="8" spans="1:6" ht="13.5" customHeight="1" thickBot="1">
      <c r="A8" s="3"/>
      <c r="B8" s="3"/>
      <c r="C8" s="3"/>
      <c r="D8" s="3"/>
      <c r="E8" s="3"/>
      <c r="F8" s="3"/>
    </row>
    <row r="9" spans="1:6" ht="53.2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31.5" customHeight="1" thickBot="1">
      <c r="A10" s="6">
        <v>1</v>
      </c>
      <c r="B10" s="87">
        <v>2</v>
      </c>
      <c r="C10" s="88">
        <v>3</v>
      </c>
      <c r="D10" s="89">
        <v>4</v>
      </c>
      <c r="E10" s="6">
        <v>5</v>
      </c>
      <c r="F10" s="6">
        <v>6</v>
      </c>
    </row>
    <row r="11" spans="1:6" s="71" customFormat="1" ht="61.5" customHeight="1">
      <c r="A11" s="58">
        <v>1</v>
      </c>
      <c r="B11" s="83">
        <v>240</v>
      </c>
      <c r="C11" s="84" t="s">
        <v>64</v>
      </c>
      <c r="D11" s="85"/>
      <c r="E11" s="86" t="s">
        <v>63</v>
      </c>
      <c r="F11" s="85"/>
    </row>
    <row r="12" spans="1:6" ht="61.5" customHeight="1">
      <c r="A12" s="56"/>
      <c r="B12" s="56"/>
      <c r="C12" s="56"/>
      <c r="D12" s="93" t="s">
        <v>11</v>
      </c>
      <c r="E12" s="94"/>
      <c r="F12" s="72"/>
    </row>
    <row r="13" spans="1:6" ht="18.75" customHeight="1">
      <c r="A13" s="73"/>
      <c r="B13" s="74"/>
      <c r="C13" s="75"/>
      <c r="D13" s="76"/>
      <c r="E13" s="77"/>
      <c r="F13" s="78"/>
    </row>
    <row r="14" spans="1:6" ht="18.75" customHeight="1">
      <c r="A14" s="73"/>
      <c r="B14" s="74"/>
      <c r="C14" s="75"/>
      <c r="D14" s="76"/>
      <c r="E14" s="77"/>
      <c r="F14" s="78"/>
    </row>
    <row r="15" spans="1:6" ht="18.75" customHeight="1">
      <c r="A15" s="73"/>
      <c r="B15" s="74"/>
      <c r="C15" s="75"/>
      <c r="D15" s="79"/>
      <c r="E15" s="77"/>
      <c r="F15" s="78"/>
    </row>
    <row r="16" spans="1:6" ht="18.75" customHeight="1">
      <c r="A16" s="73"/>
      <c r="B16" s="74"/>
      <c r="C16" s="75"/>
      <c r="D16" s="76"/>
      <c r="E16" s="77"/>
      <c r="F16" s="78"/>
    </row>
    <row r="17" spans="1:6">
      <c r="A17" s="3"/>
      <c r="B17" s="7"/>
      <c r="C17" s="7"/>
      <c r="D17" s="7"/>
      <c r="E17" s="7"/>
      <c r="F17" s="7"/>
    </row>
    <row r="18" spans="1:6">
      <c r="A18" s="3"/>
      <c r="B18" s="80" t="s">
        <v>17</v>
      </c>
      <c r="C18" s="80"/>
      <c r="D18" s="81"/>
      <c r="E18" s="8"/>
      <c r="F18" s="8"/>
    </row>
    <row r="19" spans="1:6">
      <c r="A19" s="3"/>
      <c r="B19" s="81"/>
      <c r="C19" s="81"/>
      <c r="D19" s="82" t="s">
        <v>18</v>
      </c>
      <c r="E19" s="8"/>
      <c r="F19" s="8"/>
    </row>
    <row r="41" spans="1:6">
      <c r="A41" s="17"/>
      <c r="B41" s="17"/>
      <c r="C41" s="17"/>
      <c r="D41" s="17"/>
      <c r="E41" s="17"/>
      <c r="F41" s="17"/>
    </row>
    <row r="42" spans="1:6">
      <c r="F42" s="18">
        <v>13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0.5" bottom="0.2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58"/>
  <sheetViews>
    <sheetView tabSelected="1" topLeftCell="A4" workbookViewId="0">
      <selection activeCell="C13" sqref="C13"/>
    </sheetView>
  </sheetViews>
  <sheetFormatPr defaultRowHeight="15"/>
  <cols>
    <col min="1" max="1" width="5.140625" customWidth="1"/>
    <col min="2" max="2" width="10.42578125" customWidth="1"/>
    <col min="3" max="3" width="49.71093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90" t="s">
        <v>2</v>
      </c>
      <c r="B3" s="90"/>
      <c r="C3" s="90"/>
      <c r="D3" s="90"/>
      <c r="E3" s="90"/>
      <c r="F3" s="90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91" t="s">
        <v>3</v>
      </c>
      <c r="B5" s="91"/>
      <c r="C5" s="91"/>
      <c r="D5" s="91"/>
      <c r="E5" s="91"/>
      <c r="F5" s="91"/>
    </row>
    <row r="6" spans="1:6" ht="15.75" customHeight="1">
      <c r="A6" s="4"/>
      <c r="B6" s="4"/>
      <c r="C6" s="4"/>
      <c r="D6" s="4"/>
      <c r="E6" s="4"/>
      <c r="F6" s="4"/>
    </row>
    <row r="7" spans="1:6" ht="17.25">
      <c r="A7" s="92" t="s">
        <v>36</v>
      </c>
      <c r="B7" s="92"/>
      <c r="C7" s="92"/>
      <c r="D7" s="92"/>
      <c r="E7" s="92"/>
      <c r="F7" s="92"/>
    </row>
    <row r="8" spans="1:6" ht="23.25" customHeight="1" thickBot="1">
      <c r="A8" s="3"/>
      <c r="B8" s="3"/>
      <c r="C8" s="3"/>
      <c r="D8" s="3"/>
      <c r="E8" s="3"/>
      <c r="F8" s="3"/>
    </row>
    <row r="9" spans="1:6" ht="33.75" customHeight="1" thickBot="1">
      <c r="A9" s="5" t="s">
        <v>4</v>
      </c>
      <c r="B9" s="5" t="s">
        <v>5</v>
      </c>
      <c r="C9" s="5" t="s">
        <v>6</v>
      </c>
      <c r="D9" s="5" t="s">
        <v>0</v>
      </c>
      <c r="E9" s="5" t="s">
        <v>7</v>
      </c>
      <c r="F9" s="5" t="s">
        <v>8</v>
      </c>
    </row>
    <row r="10" spans="1:6" ht="20.25" customHeight="1" thickBot="1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s="10" customFormat="1" ht="64.5" customHeight="1">
      <c r="A11" s="27" t="s">
        <v>9</v>
      </c>
      <c r="B11" s="22"/>
      <c r="C11" s="31" t="s">
        <v>31</v>
      </c>
      <c r="D11" s="23"/>
      <c r="E11" s="24"/>
      <c r="F11" s="28"/>
    </row>
    <row r="12" spans="1:6" s="10" customFormat="1" ht="35.25" customHeight="1">
      <c r="A12" s="29" t="s">
        <v>22</v>
      </c>
      <c r="B12" s="25">
        <v>9920.9599999999991</v>
      </c>
      <c r="C12" s="32" t="s">
        <v>19</v>
      </c>
      <c r="D12" s="23">
        <v>6190.17</v>
      </c>
      <c r="E12" s="24" t="s">
        <v>10</v>
      </c>
      <c r="F12" s="28">
        <f>B12*D12/1000</f>
        <v>61412.428963199993</v>
      </c>
    </row>
    <row r="13" spans="1:6" s="10" customFormat="1" ht="35.25" customHeight="1">
      <c r="A13" s="29" t="s">
        <v>23</v>
      </c>
      <c r="B13" s="25">
        <v>110138.45</v>
      </c>
      <c r="C13" s="32" t="s">
        <v>20</v>
      </c>
      <c r="D13" s="23">
        <v>3656.23</v>
      </c>
      <c r="E13" s="24" t="s">
        <v>10</v>
      </c>
      <c r="F13" s="28">
        <f>B13*D13/1000</f>
        <v>402691.50504349999</v>
      </c>
    </row>
    <row r="14" spans="1:6" s="10" customFormat="1" ht="136.5" customHeight="1">
      <c r="A14" s="27" t="s">
        <v>24</v>
      </c>
      <c r="B14" s="25">
        <v>1838.55</v>
      </c>
      <c r="C14" s="33" t="s">
        <v>32</v>
      </c>
      <c r="D14" s="26">
        <v>4359.76</v>
      </c>
      <c r="E14" s="24" t="s">
        <v>10</v>
      </c>
      <c r="F14" s="28">
        <f>B14*D14/100</f>
        <v>80156.367480000001</v>
      </c>
    </row>
    <row r="15" spans="1:6" s="10" customFormat="1" ht="59.25" customHeight="1">
      <c r="A15" s="27" t="s">
        <v>25</v>
      </c>
      <c r="B15" s="25">
        <v>1876</v>
      </c>
      <c r="C15" s="32" t="s">
        <v>33</v>
      </c>
      <c r="D15" s="26">
        <v>2482.94</v>
      </c>
      <c r="E15" s="24" t="s">
        <v>41</v>
      </c>
      <c r="F15" s="28">
        <f>B15*D15/100</f>
        <v>46579.954400000002</v>
      </c>
    </row>
    <row r="16" spans="1:6" s="10" customFormat="1" ht="138.75" customHeight="1">
      <c r="A16" s="27" t="s">
        <v>26</v>
      </c>
      <c r="B16" s="25">
        <v>3237.58</v>
      </c>
      <c r="C16" s="33" t="s">
        <v>34</v>
      </c>
      <c r="D16" s="26">
        <v>5252.41</v>
      </c>
      <c r="E16" s="24" t="s">
        <v>10</v>
      </c>
      <c r="F16" s="28">
        <f>B16*D16/100</f>
        <v>170050.97567800002</v>
      </c>
    </row>
    <row r="17" spans="1:6" s="10" customFormat="1" ht="78" customHeight="1">
      <c r="A17" s="34" t="s">
        <v>27</v>
      </c>
      <c r="B17" s="35">
        <v>11593.68</v>
      </c>
      <c r="C17" s="36" t="s">
        <v>37</v>
      </c>
      <c r="D17" s="37">
        <v>3870.83</v>
      </c>
      <c r="E17" s="38" t="s">
        <v>42</v>
      </c>
      <c r="F17" s="39">
        <f>B17*D17/100</f>
        <v>448771.64354399999</v>
      </c>
    </row>
    <row r="18" spans="1:6" s="10" customFormat="1" ht="69" customHeight="1">
      <c r="A18" s="42" t="s">
        <v>28</v>
      </c>
      <c r="B18" s="25">
        <v>14601.69</v>
      </c>
      <c r="C18" s="43" t="s">
        <v>35</v>
      </c>
      <c r="D18" s="21">
        <v>2208.37</v>
      </c>
      <c r="E18" s="44" t="s">
        <v>10</v>
      </c>
      <c r="F18" s="45">
        <f>B18*D18/1000</f>
        <v>32245.934145300002</v>
      </c>
    </row>
    <row r="19" spans="1:6" s="10" customFormat="1" ht="103.5" customHeight="1">
      <c r="A19" s="42" t="s">
        <v>29</v>
      </c>
      <c r="B19" s="25">
        <v>134661.1</v>
      </c>
      <c r="C19" s="20" t="s">
        <v>21</v>
      </c>
      <c r="D19" s="21">
        <v>502.52</v>
      </c>
      <c r="E19" s="44" t="s">
        <v>10</v>
      </c>
      <c r="F19" s="45">
        <f>B19*D19/100</f>
        <v>676698.95972000004</v>
      </c>
    </row>
    <row r="20" spans="1:6" s="10" customFormat="1" ht="52.5" customHeight="1">
      <c r="A20" s="27" t="s">
        <v>30</v>
      </c>
      <c r="B20" s="22">
        <v>14601.69</v>
      </c>
      <c r="C20" s="40" t="s">
        <v>38</v>
      </c>
      <c r="D20" s="41">
        <v>1445.58</v>
      </c>
      <c r="E20" s="24" t="s">
        <v>10</v>
      </c>
      <c r="F20" s="28">
        <f>B20*D20/1000</f>
        <v>21107.911030200001</v>
      </c>
    </row>
    <row r="21" spans="1:6" ht="47.25" customHeight="1">
      <c r="A21" s="30"/>
      <c r="B21" s="30"/>
      <c r="C21" s="30"/>
      <c r="D21" s="95" t="s">
        <v>11</v>
      </c>
      <c r="E21" s="97"/>
      <c r="F21" s="46">
        <f>SUM(F12:F20)</f>
        <v>1939715.6800042002</v>
      </c>
    </row>
    <row r="22" spans="1:6" ht="23.25" customHeight="1">
      <c r="A22" s="11"/>
      <c r="B22" s="11"/>
      <c r="C22" s="11"/>
      <c r="D22" s="15"/>
      <c r="E22" s="15"/>
      <c r="F22" s="16"/>
    </row>
    <row r="23" spans="1:6" ht="15.75" customHeight="1">
      <c r="A23" s="11"/>
      <c r="B23" s="11"/>
      <c r="C23" s="11"/>
      <c r="D23" s="12"/>
      <c r="E23" s="13"/>
      <c r="F23" s="14"/>
    </row>
    <row r="24" spans="1:6" s="3" customFormat="1">
      <c r="B24" s="7" t="s">
        <v>12</v>
      </c>
      <c r="C24" s="7"/>
      <c r="D24" s="7"/>
      <c r="E24" s="7"/>
      <c r="F24" s="7"/>
    </row>
    <row r="25" spans="1:6" s="3" customFormat="1">
      <c r="B25" s="7"/>
      <c r="C25" s="7"/>
      <c r="D25" s="7"/>
      <c r="E25" s="7"/>
      <c r="F25" s="7"/>
    </row>
    <row r="26" spans="1:6" s="3" customFormat="1">
      <c r="B26" s="7" t="s">
        <v>13</v>
      </c>
      <c r="C26" s="7"/>
      <c r="D26" s="7" t="s">
        <v>14</v>
      </c>
      <c r="E26" s="7"/>
      <c r="F26" s="7"/>
    </row>
    <row r="27" spans="1:6" s="3" customFormat="1">
      <c r="B27" s="7"/>
      <c r="C27" s="7"/>
      <c r="D27" s="7" t="s">
        <v>15</v>
      </c>
      <c r="E27" s="7"/>
      <c r="F27" s="7"/>
    </row>
    <row r="28" spans="1:6" s="3" customFormat="1">
      <c r="B28" s="7"/>
      <c r="C28" s="7" t="s">
        <v>16</v>
      </c>
      <c r="D28" s="7"/>
      <c r="E28" s="7"/>
      <c r="F28" s="7"/>
    </row>
    <row r="29" spans="1:6" s="3" customFormat="1">
      <c r="B29" s="8"/>
      <c r="C29" s="8"/>
      <c r="D29" s="8"/>
      <c r="E29" s="8"/>
      <c r="F29" s="8"/>
    </row>
    <row r="30" spans="1:6" s="3" customFormat="1">
      <c r="B30" s="8"/>
      <c r="C30" s="8"/>
      <c r="D30" s="8"/>
      <c r="E30" s="8"/>
      <c r="F30" s="8"/>
    </row>
    <row r="31" spans="1:6" s="3" customFormat="1">
      <c r="B31" s="7" t="s">
        <v>17</v>
      </c>
      <c r="C31" s="7"/>
      <c r="D31" s="8"/>
      <c r="E31" s="8"/>
      <c r="F31" s="8"/>
    </row>
    <row r="32" spans="1:6" s="3" customFormat="1">
      <c r="B32" s="8"/>
      <c r="C32" s="8"/>
      <c r="D32" s="7" t="s">
        <v>18</v>
      </c>
      <c r="E32" s="8"/>
      <c r="F32" s="8"/>
    </row>
    <row r="33" spans="1:6" ht="16.5">
      <c r="A33" s="9"/>
      <c r="B33" s="9"/>
      <c r="C33" s="9"/>
      <c r="D33" s="9"/>
      <c r="E33" s="9"/>
      <c r="F33" s="9"/>
    </row>
    <row r="57" spans="1:6">
      <c r="A57" s="17"/>
      <c r="B57" s="17"/>
      <c r="C57" s="17"/>
      <c r="D57" s="17"/>
      <c r="E57" s="17"/>
      <c r="F57" s="17"/>
    </row>
    <row r="58" spans="1:6">
      <c r="F58" s="18">
        <v>12</v>
      </c>
    </row>
  </sheetData>
  <mergeCells count="4">
    <mergeCell ref="A3:F3"/>
    <mergeCell ref="A5:F5"/>
    <mergeCell ref="A7:F7"/>
    <mergeCell ref="D21:E21"/>
  </mergeCells>
  <printOptions horizontalCentered="1"/>
  <pageMargins left="0.4" right="0.25" top="0.5" bottom="0.2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No.1</vt:lpstr>
      <vt:lpstr>No.2</vt:lpstr>
      <vt:lpstr>No.3</vt:lpstr>
      <vt:lpstr>No.4</vt:lpstr>
      <vt:lpstr>No.4 Market Rate</vt:lpstr>
      <vt:lpstr>No.5</vt:lpstr>
      <vt:lpstr>No.2!Print_Titles</vt:lpstr>
      <vt:lpstr>No.5!Print_Titles</vt:lpstr>
    </vt:vector>
  </TitlesOfParts>
  <Company>ash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ashfaque</dc:creator>
  <cp:lastModifiedBy>SHAKOOR MAHAR</cp:lastModifiedBy>
  <cp:lastPrinted>2016-01-27T18:43:21Z</cp:lastPrinted>
  <dcterms:created xsi:type="dcterms:W3CDTF">2014-01-01T11:15:05Z</dcterms:created>
  <dcterms:modified xsi:type="dcterms:W3CDTF">2016-02-11T19:04:45Z</dcterms:modified>
</cp:coreProperties>
</file>