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0" windowWidth="2070" windowHeight="1110"/>
  </bookViews>
  <sheets>
    <sheet name="1" sheetId="324" r:id="rId1"/>
    <sheet name="2" sheetId="355" r:id="rId2"/>
    <sheet name="3" sheetId="356" r:id="rId3"/>
    <sheet name="4" sheetId="357" r:id="rId4"/>
    <sheet name="5" sheetId="358" r:id="rId5"/>
    <sheet name="6" sheetId="359" r:id="rId6"/>
    <sheet name="7" sheetId="360" r:id="rId7"/>
    <sheet name="8" sheetId="361" r:id="rId8"/>
    <sheet name="9" sheetId="362" r:id="rId9"/>
    <sheet name="10" sheetId="363" r:id="rId10"/>
    <sheet name="11" sheetId="364" r:id="rId11"/>
    <sheet name="12" sheetId="366" r:id="rId12"/>
  </sheets>
  <calcPr calcId="124519"/>
</workbook>
</file>

<file path=xl/calcChain.xml><?xml version="1.0" encoding="utf-8"?>
<calcChain xmlns="http://schemas.openxmlformats.org/spreadsheetml/2006/main">
  <c r="E17" i="366"/>
  <c r="D17"/>
  <c r="E19" s="1"/>
  <c r="H12"/>
  <c r="H16" s="1"/>
  <c r="H11"/>
  <c r="H15" s="1"/>
  <c r="L12" l="1"/>
  <c r="O12"/>
  <c r="L16"/>
  <c r="O16" s="1"/>
  <c r="H19"/>
  <c r="L15"/>
  <c r="O15" s="1"/>
  <c r="H20"/>
  <c r="L11"/>
  <c r="O11"/>
  <c r="L20" l="1"/>
  <c r="O20" s="1"/>
  <c r="O18"/>
  <c r="L19"/>
  <c r="O19" s="1"/>
  <c r="E20"/>
  <c r="E21" s="1"/>
  <c r="O22" l="1"/>
  <c r="D15" i="364"/>
  <c r="I14"/>
  <c r="F11"/>
  <c r="F12" s="1"/>
  <c r="D15" i="363"/>
  <c r="I14"/>
  <c r="F11"/>
  <c r="F12" s="1"/>
  <c r="D15" i="362"/>
  <c r="I14"/>
  <c r="F11"/>
  <c r="F12" s="1"/>
  <c r="D15" i="361"/>
  <c r="I14"/>
  <c r="F11"/>
  <c r="F12" s="1"/>
  <c r="D15" i="360"/>
  <c r="I14"/>
  <c r="F11"/>
  <c r="F12" s="1"/>
  <c r="D15" i="359"/>
  <c r="I14"/>
  <c r="F11"/>
  <c r="F12" s="1"/>
  <c r="D15" i="358"/>
  <c r="I14"/>
  <c r="F11"/>
  <c r="F12" s="1"/>
  <c r="D15" i="357"/>
  <c r="I14"/>
  <c r="F11"/>
  <c r="F12" s="1"/>
  <c r="D15" i="356"/>
  <c r="I14"/>
  <c r="F11"/>
  <c r="F12" s="1"/>
  <c r="D15" i="355"/>
  <c r="I14"/>
  <c r="F11"/>
  <c r="F12" s="1"/>
  <c r="D15" i="324"/>
  <c r="I14"/>
  <c r="F11"/>
  <c r="F12" s="1"/>
  <c r="F13" i="364" l="1"/>
  <c r="I12"/>
  <c r="K12" s="1"/>
  <c r="I11"/>
  <c r="K11"/>
  <c r="I15" s="1"/>
  <c r="I16" s="1"/>
  <c r="F13" i="363"/>
  <c r="I12"/>
  <c r="K12" s="1"/>
  <c r="I11"/>
  <c r="K11"/>
  <c r="I15" s="1"/>
  <c r="I16" s="1"/>
  <c r="F13" i="362"/>
  <c r="I12"/>
  <c r="K12" s="1"/>
  <c r="I11"/>
  <c r="K11"/>
  <c r="I15" s="1"/>
  <c r="I16" s="1"/>
  <c r="F13" i="361"/>
  <c r="I12"/>
  <c r="K12" s="1"/>
  <c r="I11"/>
  <c r="K11"/>
  <c r="I15" s="1"/>
  <c r="I16" s="1"/>
  <c r="F13" i="360"/>
  <c r="I12"/>
  <c r="K12" s="1"/>
  <c r="I11"/>
  <c r="K11"/>
  <c r="I15" s="1"/>
  <c r="I16" s="1"/>
  <c r="F13" i="359"/>
  <c r="I12"/>
  <c r="K12" s="1"/>
  <c r="I11"/>
  <c r="K11"/>
  <c r="I15" s="1"/>
  <c r="I16" s="1"/>
  <c r="F13" i="358"/>
  <c r="I12"/>
  <c r="K12" s="1"/>
  <c r="I11"/>
  <c r="K11"/>
  <c r="I15" s="1"/>
  <c r="I16" s="1"/>
  <c r="F13" i="357"/>
  <c r="I12"/>
  <c r="K12" s="1"/>
  <c r="I11"/>
  <c r="K11"/>
  <c r="I15" s="1"/>
  <c r="I16" s="1"/>
  <c r="F13" i="356"/>
  <c r="I12"/>
  <c r="K12" s="1"/>
  <c r="I11"/>
  <c r="K11"/>
  <c r="I15" s="1"/>
  <c r="I16" s="1"/>
  <c r="F13" i="355"/>
  <c r="I12"/>
  <c r="K12" s="1"/>
  <c r="I11"/>
  <c r="K11"/>
  <c r="I15" s="1"/>
  <c r="I16" s="1"/>
  <c r="F13" i="324"/>
  <c r="I12"/>
  <c r="K12" s="1"/>
  <c r="I11"/>
  <c r="K11"/>
  <c r="I15" s="1"/>
  <c r="I16" s="1"/>
  <c r="I13" i="364" l="1"/>
  <c r="K13" s="1"/>
  <c r="I13" i="363"/>
  <c r="K13" s="1"/>
  <c r="I13" i="362"/>
  <c r="K13" s="1"/>
  <c r="I13" i="361"/>
  <c r="K13" s="1"/>
  <c r="I13" i="360"/>
  <c r="K13" s="1"/>
  <c r="I13" i="359"/>
  <c r="K13" s="1"/>
  <c r="I13" i="358"/>
  <c r="K13" s="1"/>
  <c r="I13" i="357"/>
  <c r="K13" s="1"/>
  <c r="I13" i="356"/>
  <c r="K13" s="1"/>
  <c r="I13" i="355"/>
  <c r="K13" s="1"/>
  <c r="I13" i="324"/>
  <c r="K13" s="1"/>
</calcChain>
</file>

<file path=xl/sharedStrings.xml><?xml version="1.0" encoding="utf-8"?>
<sst xmlns="http://schemas.openxmlformats.org/spreadsheetml/2006/main" count="729" uniqueCount="99">
  <si>
    <t>COMPERATIVE STATEMENT CUM FINANCIAL REVIEW</t>
  </si>
  <si>
    <t>TOTAL</t>
  </si>
  <si>
    <t>Name of Work:</t>
  </si>
  <si>
    <t>Rate Quoted by Each Firm</t>
  </si>
  <si>
    <t>Name of Contractor</t>
  </si>
  <si>
    <t>Amount of Premium</t>
  </si>
  <si>
    <t xml:space="preserve">Rate Quoted </t>
  </si>
  <si>
    <t xml:space="preserve">Cost of S.I :                </t>
  </si>
  <si>
    <t>Sr.No.</t>
  </si>
  <si>
    <t xml:space="preserve">Cost of Carriage    </t>
  </si>
  <si>
    <t>(A)         Detail of as per Estimate</t>
  </si>
  <si>
    <t>(A)</t>
  </si>
  <si>
    <t>(B)</t>
  </si>
  <si>
    <t>Schedule Items</t>
  </si>
  <si>
    <t>Diff: Cost of Other Items</t>
  </si>
  <si>
    <t>Date of Issue:</t>
  </si>
  <si>
    <t xml:space="preserve">Date of Opening: </t>
  </si>
  <si>
    <t>(B)        Detail of As per Bid Cost</t>
  </si>
  <si>
    <t>Saving</t>
  </si>
  <si>
    <t>T.S Amount:</t>
  </si>
  <si>
    <t>DIVISIONAL ACCOUNTS OFFICER</t>
  </si>
  <si>
    <t>HIGHWAYS DIVISION</t>
  </si>
  <si>
    <t>MATIARI</t>
  </si>
  <si>
    <t>Remarks</t>
  </si>
  <si>
    <t>EXECUTIVE ENGINEER</t>
  </si>
  <si>
    <t>As per T.S Cost:</t>
  </si>
  <si>
    <t>Rs.</t>
  </si>
  <si>
    <t>AUQAF DEPARTMENT</t>
  </si>
  <si>
    <t>GOVERNMENT OF SINDH</t>
  </si>
  <si>
    <t>@ HYDERABAD</t>
  </si>
  <si>
    <t>% above</t>
  </si>
  <si>
    <t>As per (Lowest) Bid Cost:</t>
  </si>
  <si>
    <t>Total Amount of Bid</t>
  </si>
  <si>
    <t>1st Lowest</t>
  </si>
  <si>
    <t>(-)  Rs.</t>
  </si>
  <si>
    <t>Cost of Ceiling:                  (-)</t>
  </si>
  <si>
    <t>Cost of Bitumen                (-)</t>
  </si>
  <si>
    <t>1.000 (M)</t>
  </si>
  <si>
    <t>Construction of C.C Block at Village Ramzan Khyber</t>
  </si>
  <si>
    <t>Tender Invited vide No. 338,                                        Dated: 11-03-2016</t>
  </si>
  <si>
    <t>01-04-2016</t>
  </si>
  <si>
    <t>0.800 (M)</t>
  </si>
  <si>
    <t>Construction of C.C Block at Village Kando Jat</t>
  </si>
  <si>
    <t>Construction of C.C Block at Village Shuja Mohammad Shah</t>
  </si>
  <si>
    <t>Construction of C.C Block at Village Allah Bux Burdi</t>
  </si>
  <si>
    <t>Construction of C.C Block at Village Pinyal Gaho</t>
  </si>
  <si>
    <t>Construction of C.C Block at Farsi Farm with Earth Work</t>
  </si>
  <si>
    <t>Construction of C.C Block at Village Hussain Aqlani</t>
  </si>
  <si>
    <t>Construction of C.C Block at Village Yousif Chutto</t>
  </si>
  <si>
    <t>Construction of C.C Block at Chutta Farm at Village Ghulam Hussain Chutto</t>
  </si>
  <si>
    <t>Construction of C.C Block at Village Karam Khan Khoso</t>
  </si>
  <si>
    <t>Construction of C.C Block Various Street of Matiari Town</t>
  </si>
  <si>
    <t>Construction of Paver Block at Jogi Muhalla Khyber Town</t>
  </si>
  <si>
    <t>SIKILADHO KAKA</t>
  </si>
  <si>
    <t>ALI MOHAMMAD JAT</t>
  </si>
  <si>
    <t>ARSHAD HUSSAIN BHUTTO</t>
  </si>
  <si>
    <t>Community Development Programme-2015-16</t>
  </si>
  <si>
    <t xml:space="preserve">PART "A" </t>
  </si>
  <si>
    <t>Part</t>
  </si>
  <si>
    <t>A</t>
  </si>
  <si>
    <t>% Above</t>
  </si>
  <si>
    <t>(+)</t>
  </si>
  <si>
    <t>Cost of Ceiling: (-)</t>
  </si>
  <si>
    <t>B</t>
  </si>
  <si>
    <t>Cost of Bitumen (-)</t>
  </si>
  <si>
    <t>Total</t>
  </si>
  <si>
    <t>Others</t>
  </si>
  <si>
    <r>
      <t xml:space="preserve">As per (Lowest) Bid Cost:(-)      </t>
    </r>
    <r>
      <rPr>
        <u/>
        <sz val="11"/>
        <color theme="1"/>
        <rFont val="Times New Roman"/>
        <family val="1"/>
      </rPr>
      <t>Rs.</t>
    </r>
  </si>
  <si>
    <t>Tender Invited vide No. 338, Dated: 11-03-2016</t>
  </si>
  <si>
    <t>PART "B"
Paving Block</t>
  </si>
  <si>
    <t>% Below</t>
  </si>
  <si>
    <t>(-)</t>
  </si>
  <si>
    <t>New District ADP-2015-16</t>
  </si>
  <si>
    <t>M/s. Ghulam Abbas &amp; Brothers</t>
  </si>
  <si>
    <r>
      <t xml:space="preserve">The bid quoted by </t>
    </r>
    <r>
      <rPr>
        <b/>
        <u/>
        <sz val="11"/>
        <color theme="1"/>
        <rFont val="Times New Roman"/>
        <family val="1"/>
      </rPr>
      <t>M/s. Ghulam Abbas &amp;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7,91,407/- </t>
    </r>
    <r>
      <rPr>
        <sz val="11"/>
        <color theme="1"/>
        <rFont val="Times New Roman"/>
        <family val="1"/>
      </rPr>
      <t>found lowest, hence recommended for favour of neceesary approval</t>
    </r>
  </si>
  <si>
    <t>M/s. Prime Constt: Co.</t>
  </si>
  <si>
    <t>Mr. Zulfiqar Ali Sahito</t>
  </si>
  <si>
    <r>
      <t xml:space="preserve">The bid quoted by </t>
    </r>
    <r>
      <rPr>
        <b/>
        <u/>
        <sz val="11"/>
        <color theme="1"/>
        <rFont val="Times New Roman"/>
        <family val="1"/>
      </rPr>
      <t>M/s. Ghulam Abbas &amp;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7,86,459/- </t>
    </r>
    <r>
      <rPr>
        <sz val="11"/>
        <color theme="1"/>
        <rFont val="Times New Roman"/>
        <family val="1"/>
      </rPr>
      <t>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</si>
  <si>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>M/s. Ghulam Abbas &amp;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7,86,084/- </t>
    </r>
    <r>
      <rPr>
        <sz val="11"/>
        <color theme="1"/>
        <rFont val="Times New Roman"/>
        <family val="1"/>
      </rPr>
      <t>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</si>
  <si>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>M/s. Ghulam Abbas &amp;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7,92,220/- </t>
    </r>
    <r>
      <rPr>
        <sz val="11"/>
        <color theme="1"/>
        <rFont val="Times New Roman"/>
        <family val="1"/>
      </rPr>
      <t>found lowest, hence recommended for favour of neceesary approval</t>
    </r>
  </si>
  <si>
    <t>M/s. A.D Constt: &amp; Engrr: Co.</t>
  </si>
  <si>
    <r>
      <t xml:space="preserve">The bid quoted by </t>
    </r>
    <r>
      <rPr>
        <b/>
        <u/>
        <sz val="11"/>
        <color theme="1"/>
        <rFont val="Times New Roman"/>
        <family val="1"/>
      </rPr>
      <t>M/s. Ghulam Abbas &amp;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7,85,753/- </t>
    </r>
    <r>
      <rPr>
        <sz val="11"/>
        <color theme="1"/>
        <rFont val="Times New Roman"/>
        <family val="1"/>
      </rPr>
      <t>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</si>
  <si>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>M/s. Ghulam Abbas &amp;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7,76,491/- </t>
    </r>
    <r>
      <rPr>
        <sz val="11"/>
        <color theme="1"/>
        <rFont val="Times New Roman"/>
        <family val="1"/>
      </rPr>
      <t>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</si>
  <si>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>M/s. Ghulam Abbas &amp;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7,89,648/- </t>
    </r>
    <r>
      <rPr>
        <sz val="11"/>
        <color theme="1"/>
        <rFont val="Times New Roman"/>
        <family val="1"/>
      </rPr>
      <t>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</si>
  <si>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>M/s. Ghulam Abbas &amp;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7,89,957/- </t>
    </r>
    <r>
      <rPr>
        <sz val="11"/>
        <color theme="1"/>
        <rFont val="Times New Roman"/>
        <family val="1"/>
      </rPr>
      <t>found lowest, hence recommended for favour of neceesary approval</t>
    </r>
  </si>
  <si>
    <t>Mr. Irshad Ali Dahri</t>
  </si>
  <si>
    <t>M/s. New Max General Technology</t>
  </si>
  <si>
    <r>
      <t xml:space="preserve">The bid quoted by </t>
    </r>
    <r>
      <rPr>
        <b/>
        <u/>
        <sz val="11"/>
        <color theme="1"/>
        <rFont val="Times New Roman"/>
        <family val="1"/>
      </rPr>
      <t>M/s. New Max General Technology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9,81,695/- </t>
    </r>
    <r>
      <rPr>
        <sz val="11"/>
        <color theme="1"/>
        <rFont val="Times New Roman"/>
        <family val="1"/>
      </rPr>
      <t>found lowest, hence recommended for favour of neceesary approval</t>
    </r>
  </si>
  <si>
    <t>M/s. Ghulam Nabi Samoon</t>
  </si>
  <si>
    <t>Mr. Waleed Raza</t>
  </si>
  <si>
    <r>
      <t xml:space="preserve">The bid quoted by </t>
    </r>
    <r>
      <rPr>
        <b/>
        <u/>
        <sz val="11"/>
        <color theme="1"/>
        <rFont val="Times New Roman"/>
        <family val="1"/>
      </rPr>
      <t>M/s. Abbas Ali Builders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9,65,829/-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</si>
  <si>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M/s. G. Hussain Constt: Co.</t>
  </si>
  <si>
    <r>
      <t xml:space="preserve">The bid quoted by </t>
    </r>
    <r>
      <rPr>
        <b/>
        <u/>
        <sz val="11"/>
        <color theme="1"/>
        <rFont val="Times New Roman"/>
        <family val="1"/>
      </rPr>
      <t>M/s. Ghulam Abbas &amp;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7,94,559/- </t>
    </r>
    <r>
      <rPr>
        <sz val="11"/>
        <color theme="1"/>
        <rFont val="Times New Roman"/>
        <family val="1"/>
      </rPr>
      <t>found lowest, hence recommended for favour of neceesary approval</t>
    </r>
  </si>
  <si>
    <t>M/s. Nazir Ahmed</t>
  </si>
  <si>
    <t>M/s. Abbas Ali Builders &amp; Co.</t>
  </si>
  <si>
    <t>M/s. RMC Rehmatullah &amp; Brothers</t>
  </si>
  <si>
    <r>
      <t xml:space="preserve">The bid quoted by </t>
    </r>
    <r>
      <rPr>
        <b/>
        <u/>
        <sz val="11"/>
        <color theme="1"/>
        <rFont val="Times New Roman"/>
        <family val="1"/>
      </rPr>
      <t>M/s. A/M Ameen Enterprises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7,74,275/- </t>
    </r>
    <r>
      <rPr>
        <sz val="11"/>
        <color theme="1"/>
        <rFont val="Times New Roman"/>
        <family val="1"/>
      </rPr>
      <t>found lowest, hence recommended for favour of neceesary approval</t>
    </r>
  </si>
  <si>
    <t>M/s. M/A Ameen Enterprises</t>
  </si>
  <si>
    <t>-sd-</t>
  </si>
</sst>
</file>

<file path=xl/styles.xml><?xml version="1.0" encoding="utf-8"?>
<styleSheet xmlns="http://schemas.openxmlformats.org/spreadsheetml/2006/main">
  <numFmts count="2">
    <numFmt numFmtId="164" formatCode="_(* #,##0.0000_);_(* \(#,##0.0000\);_(* &quot;-&quot;????_);_(@_)"/>
    <numFmt numFmtId="165" formatCode="_(* #,##0.00000_);_(* \(#,##0.00000\);_(* &quot;-&quot;?????_);_(@_)"/>
  </numFmts>
  <fonts count="1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1"/>
      <name val="Times New Roman"/>
      <family val="1"/>
    </font>
    <font>
      <sz val="12"/>
      <color theme="1"/>
      <name val="Times New Roman"/>
      <family val="1"/>
    </font>
    <font>
      <u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u/>
      <sz val="9"/>
      <name val="Times New Roman"/>
      <family val="1"/>
    </font>
    <font>
      <sz val="10"/>
      <color theme="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/>
    </xf>
    <xf numFmtId="0" fontId="1" fillId="0" borderId="10" xfId="0" applyFont="1" applyBorder="1"/>
    <xf numFmtId="0" fontId="4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3" fontId="1" fillId="0" borderId="7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18" xfId="0" applyFont="1" applyBorder="1"/>
    <xf numFmtId="0" fontId="1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10" xfId="0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2" fontId="6" fillId="0" borderId="8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1" fillId="0" borderId="0" xfId="0" quotePrefix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14" fontId="1" fillId="0" borderId="0" xfId="0" quotePrefix="1" applyNumberFormat="1" applyFont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1" fillId="0" borderId="1" xfId="0" applyFont="1" applyBorder="1"/>
    <xf numFmtId="0" fontId="2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center" vertical="top"/>
    </xf>
    <xf numFmtId="165" fontId="1" fillId="0" borderId="9" xfId="0" applyNumberFormat="1" applyFont="1" applyBorder="1" applyAlignment="1">
      <alignment vertical="center" wrapText="1"/>
    </xf>
    <xf numFmtId="3" fontId="7" fillId="0" borderId="0" xfId="0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quotePrefix="1" applyFont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0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6" fillId="0" borderId="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2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4" fontId="1" fillId="0" borderId="0" xfId="0" quotePrefix="1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01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10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01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143042</xdr:colOff>
      <xdr:row>0</xdr:row>
      <xdr:rowOff>178593</xdr:rowOff>
    </xdr:from>
    <xdr:to>
      <xdr:col>3</xdr:col>
      <xdr:colOff>714542</xdr:colOff>
      <xdr:row>2</xdr:row>
      <xdr:rowOff>357186</xdr:rowOff>
    </xdr:to>
    <xdr:sp macro="" textlink="">
      <xdr:nvSpPr>
        <xdr:cNvPr id="2" name="Oval 1"/>
        <xdr:cNvSpPr/>
      </xdr:nvSpPr>
      <xdr:spPr>
        <a:xfrm>
          <a:off x="1324142" y="178593"/>
          <a:ext cx="885825" cy="464343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06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07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08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topLeftCell="A11" zoomScale="80" zoomScaleNormal="80" workbookViewId="0">
      <selection activeCell="C23" sqref="C23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30" customHeight="1">
      <c r="B4" s="6"/>
      <c r="C4" s="6" t="s">
        <v>2</v>
      </c>
      <c r="D4" s="7"/>
      <c r="E4" s="95" t="s">
        <v>38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47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634885</v>
      </c>
      <c r="E11" s="38" t="s">
        <v>73</v>
      </c>
      <c r="F11" s="17">
        <f>D11</f>
        <v>634885</v>
      </c>
      <c r="G11" s="41">
        <v>25.15</v>
      </c>
      <c r="H11" s="29" t="s">
        <v>30</v>
      </c>
      <c r="I11" s="16">
        <f>F11*G11/100</f>
        <v>159673.57750000001</v>
      </c>
      <c r="J11" s="16"/>
      <c r="K11" s="16">
        <f>F11+I11</f>
        <v>794558.57750000001</v>
      </c>
      <c r="L11" s="16" t="s">
        <v>33</v>
      </c>
    </row>
    <row r="12" spans="1:12" ht="42.75" customHeight="1">
      <c r="A12" s="23">
        <v>2</v>
      </c>
      <c r="B12" s="42" t="s">
        <v>35</v>
      </c>
      <c r="C12" s="43"/>
      <c r="D12" s="20"/>
      <c r="E12" s="91" t="s">
        <v>88</v>
      </c>
      <c r="F12" s="17">
        <f>F11</f>
        <v>634885</v>
      </c>
      <c r="G12" s="30">
        <v>25.31</v>
      </c>
      <c r="H12" s="29" t="s">
        <v>30</v>
      </c>
      <c r="I12" s="16">
        <f>F12*G12/100</f>
        <v>160689.39350000001</v>
      </c>
      <c r="J12" s="16"/>
      <c r="K12" s="16">
        <f>F12+I12</f>
        <v>795574.39350000001</v>
      </c>
      <c r="L12" s="21"/>
    </row>
    <row r="13" spans="1:12" ht="42.75" customHeight="1">
      <c r="A13" s="23">
        <v>3</v>
      </c>
      <c r="B13" s="42" t="s">
        <v>9</v>
      </c>
      <c r="C13" s="43"/>
      <c r="D13" s="20">
        <v>161274</v>
      </c>
      <c r="E13" s="38" t="s">
        <v>93</v>
      </c>
      <c r="F13" s="17">
        <f>F12</f>
        <v>634885</v>
      </c>
      <c r="G13" s="30">
        <v>25.49</v>
      </c>
      <c r="H13" s="29" t="s">
        <v>30</v>
      </c>
      <c r="I13" s="16">
        <f>F13*G13/100</f>
        <v>161832.18649999998</v>
      </c>
      <c r="J13" s="16"/>
      <c r="K13" s="16">
        <f>F13+I13</f>
        <v>796717.18649999995</v>
      </c>
      <c r="L13" s="16"/>
    </row>
    <row r="14" spans="1:12" ht="26.25" customHeight="1">
      <c r="A14" s="14">
        <v>4</v>
      </c>
      <c r="B14" s="42" t="s">
        <v>36</v>
      </c>
      <c r="C14" s="43"/>
      <c r="D14" s="16"/>
      <c r="E14" s="45" t="s">
        <v>11</v>
      </c>
      <c r="F14" s="4" t="s">
        <v>25</v>
      </c>
      <c r="G14" s="12"/>
      <c r="H14" s="34" t="s">
        <v>26</v>
      </c>
      <c r="I14" s="35">
        <f>D15</f>
        <v>796159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796159</v>
      </c>
      <c r="E15" s="45" t="s">
        <v>12</v>
      </c>
      <c r="F15" s="114" t="s">
        <v>31</v>
      </c>
      <c r="G15" s="114"/>
      <c r="H15" s="45" t="s">
        <v>34</v>
      </c>
      <c r="I15" s="46">
        <f>K11</f>
        <v>794558.57750000001</v>
      </c>
      <c r="J15" s="3"/>
      <c r="K15" s="4"/>
    </row>
    <row r="16" spans="1:12" ht="16.5" customHeight="1">
      <c r="A16" s="3"/>
      <c r="B16" s="44"/>
      <c r="C16" s="44"/>
      <c r="D16" s="44"/>
      <c r="E16" s="3"/>
      <c r="F16" s="45" t="s">
        <v>18</v>
      </c>
      <c r="G16" s="3"/>
      <c r="H16" s="36" t="s">
        <v>26</v>
      </c>
      <c r="I16" s="37">
        <f>I14-I15</f>
        <v>1600.422499999986</v>
      </c>
      <c r="J16" s="3"/>
      <c r="K16" s="4"/>
    </row>
    <row r="17" spans="1:12" ht="14.25" customHeight="1">
      <c r="A17" s="3"/>
      <c r="B17" s="28"/>
      <c r="C17" s="44"/>
      <c r="D17" s="44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92</v>
      </c>
      <c r="C18" s="44"/>
      <c r="D18" s="44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4"/>
      <c r="C19" s="44"/>
      <c r="D19" s="44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45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45"/>
      <c r="D21" s="4"/>
      <c r="E21" s="4"/>
      <c r="F21" s="4"/>
      <c r="G21" s="4"/>
      <c r="H21" s="4"/>
      <c r="I21" s="4"/>
      <c r="J21" s="4"/>
      <c r="K21" s="4"/>
      <c r="L21" s="4"/>
    </row>
    <row r="22" spans="1:12" ht="12.75" customHeight="1">
      <c r="B22" s="28"/>
      <c r="C22" s="50"/>
      <c r="D22" s="4"/>
      <c r="E22" s="4"/>
      <c r="F22" s="4"/>
      <c r="G22" s="4"/>
      <c r="H22" s="4"/>
      <c r="I22" s="4"/>
      <c r="J22" s="4"/>
      <c r="K22" s="4"/>
      <c r="L22" s="4"/>
    </row>
    <row r="23" spans="1:12" ht="12.75" customHeight="1">
      <c r="B23" s="28"/>
      <c r="C23" s="94" t="s">
        <v>98</v>
      </c>
      <c r="D23" s="4"/>
      <c r="E23" s="4"/>
      <c r="F23" s="4"/>
      <c r="G23" s="94" t="s">
        <v>98</v>
      </c>
      <c r="H23" s="4"/>
      <c r="I23" s="4"/>
      <c r="J23" s="116" t="s">
        <v>98</v>
      </c>
      <c r="K23" s="116"/>
      <c r="L23" s="4"/>
    </row>
    <row r="24" spans="1:12">
      <c r="B24" s="100" t="s">
        <v>53</v>
      </c>
      <c r="C24" s="100"/>
      <c r="D24" s="100"/>
      <c r="E24" s="48"/>
      <c r="F24" s="100" t="s">
        <v>54</v>
      </c>
      <c r="G24" s="115"/>
      <c r="H24" s="115"/>
      <c r="I24" s="4"/>
      <c r="J24" s="100" t="s">
        <v>55</v>
      </c>
      <c r="K24" s="100"/>
    </row>
    <row r="25" spans="1:12" ht="14.25" customHeight="1">
      <c r="B25" s="100" t="s">
        <v>20</v>
      </c>
      <c r="C25" s="100"/>
      <c r="D25" s="100"/>
      <c r="E25" s="39"/>
      <c r="F25" s="100" t="s">
        <v>24</v>
      </c>
      <c r="G25" s="100"/>
      <c r="H25" s="100"/>
      <c r="I25" s="4"/>
      <c r="J25" s="100" t="s">
        <v>24</v>
      </c>
      <c r="K25" s="100"/>
    </row>
    <row r="26" spans="1:12" ht="14.25" customHeight="1">
      <c r="B26" s="100" t="s">
        <v>21</v>
      </c>
      <c r="C26" s="100"/>
      <c r="D26" s="100"/>
      <c r="E26" s="39"/>
      <c r="F26" s="100" t="s">
        <v>27</v>
      </c>
      <c r="G26" s="100"/>
      <c r="H26" s="100"/>
      <c r="I26" s="15"/>
      <c r="J26" s="100" t="s">
        <v>21</v>
      </c>
      <c r="K26" s="100"/>
    </row>
    <row r="27" spans="1:12" ht="14.25" customHeight="1">
      <c r="B27" s="100" t="s">
        <v>22</v>
      </c>
      <c r="C27" s="100"/>
      <c r="D27" s="100"/>
      <c r="E27" s="39"/>
      <c r="F27" s="100" t="s">
        <v>28</v>
      </c>
      <c r="G27" s="100"/>
      <c r="H27" s="100"/>
      <c r="I27" s="18"/>
      <c r="J27" s="100" t="s">
        <v>22</v>
      </c>
      <c r="K27" s="100"/>
    </row>
    <row r="28" spans="1:12" ht="14.25" customHeight="1">
      <c r="B28" s="28"/>
      <c r="C28" s="28"/>
      <c r="D28" s="25"/>
      <c r="E28" s="40"/>
      <c r="F28" s="115" t="s">
        <v>29</v>
      </c>
      <c r="G28" s="115"/>
      <c r="H28" s="115"/>
      <c r="I28" s="19"/>
      <c r="J28" s="19"/>
      <c r="K28" s="8"/>
    </row>
    <row r="29" spans="1:12" ht="15.75" customHeight="1">
      <c r="B29" s="26"/>
      <c r="C29" s="9"/>
      <c r="D29" s="25"/>
      <c r="E29" s="13"/>
      <c r="F29" s="19"/>
      <c r="G29" s="19"/>
      <c r="H29" s="19"/>
      <c r="I29" s="19"/>
      <c r="J29" s="19"/>
      <c r="K29" s="13"/>
    </row>
    <row r="30" spans="1:12" ht="13.5" customHeight="1">
      <c r="B30" s="26"/>
      <c r="C30" s="9"/>
      <c r="D30" s="26"/>
      <c r="E30" s="3"/>
      <c r="F30" s="19"/>
      <c r="G30" s="19"/>
      <c r="H30" s="19"/>
      <c r="I30" s="19"/>
      <c r="J30" s="19"/>
      <c r="K30" s="3"/>
    </row>
    <row r="31" spans="1:12" ht="29.25" customHeight="1">
      <c r="B31" s="25"/>
      <c r="C31" s="25"/>
      <c r="D31" s="25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10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28"/>
    </row>
    <row r="36" spans="2:4" ht="27" customHeight="1">
      <c r="B36" s="28"/>
      <c r="C36" s="28"/>
      <c r="D36" s="28"/>
    </row>
    <row r="37" spans="2:4" ht="27" customHeight="1">
      <c r="B37" s="28"/>
      <c r="C37" s="28"/>
      <c r="D37" s="26"/>
    </row>
    <row r="38" spans="2:4" ht="27" customHeight="1">
      <c r="B38" s="26"/>
      <c r="C38" s="9"/>
      <c r="D38" s="26"/>
    </row>
    <row r="39" spans="2:4" ht="27" customHeight="1">
      <c r="B39" s="11"/>
      <c r="C39" s="9"/>
      <c r="D39" s="11"/>
    </row>
  </sheetData>
  <mergeCells count="31">
    <mergeCell ref="J23:K23"/>
    <mergeCell ref="F28:H28"/>
    <mergeCell ref="B26:D26"/>
    <mergeCell ref="J26:K26"/>
    <mergeCell ref="B27:D27"/>
    <mergeCell ref="J27:K27"/>
    <mergeCell ref="F26:H26"/>
    <mergeCell ref="F27:H27"/>
    <mergeCell ref="B25:D25"/>
    <mergeCell ref="J25:K25"/>
    <mergeCell ref="A8:A9"/>
    <mergeCell ref="B8:D8"/>
    <mergeCell ref="E8:K8"/>
    <mergeCell ref="B9:C9"/>
    <mergeCell ref="E9:K9"/>
    <mergeCell ref="B10:C10"/>
    <mergeCell ref="G10:H10"/>
    <mergeCell ref="B11:C11"/>
    <mergeCell ref="B15:C15"/>
    <mergeCell ref="F15:G15"/>
    <mergeCell ref="J24:K24"/>
    <mergeCell ref="F25:H25"/>
    <mergeCell ref="B24:D24"/>
    <mergeCell ref="F24:H24"/>
    <mergeCell ref="E6:F6"/>
    <mergeCell ref="G6:I6"/>
    <mergeCell ref="B1:L1"/>
    <mergeCell ref="E3:F3"/>
    <mergeCell ref="G3:I3"/>
    <mergeCell ref="E4:F4"/>
    <mergeCell ref="G4:I4"/>
  </mergeCells>
  <pageMargins left="1.7" right="0.2" top="0.25" bottom="0" header="0.3" footer="0.3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7"/>
  <sheetViews>
    <sheetView topLeftCell="A7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48" customHeight="1">
      <c r="B4" s="6"/>
      <c r="C4" s="6" t="s">
        <v>2</v>
      </c>
      <c r="D4" s="7"/>
      <c r="E4" s="95" t="s">
        <v>50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598682</v>
      </c>
      <c r="E11" s="93" t="s">
        <v>97</v>
      </c>
      <c r="F11" s="17">
        <f>D11</f>
        <v>598682</v>
      </c>
      <c r="G11" s="41">
        <v>29.33</v>
      </c>
      <c r="H11" s="29" t="s">
        <v>30</v>
      </c>
      <c r="I11" s="16">
        <f>F11*G11/100</f>
        <v>175593.43059999999</v>
      </c>
      <c r="J11" s="16"/>
      <c r="K11" s="16">
        <f>F11+I11</f>
        <v>774275.43059999996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76</v>
      </c>
      <c r="F12" s="17">
        <f>F11</f>
        <v>598682</v>
      </c>
      <c r="G12" s="30">
        <v>29.47</v>
      </c>
      <c r="H12" s="29" t="s">
        <v>30</v>
      </c>
      <c r="I12" s="16">
        <f>F12*G12/100</f>
        <v>176431.58539999998</v>
      </c>
      <c r="J12" s="16"/>
      <c r="K12" s="16">
        <f>F12+I12</f>
        <v>775113.58539999998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176716</v>
      </c>
      <c r="E13" s="91" t="s">
        <v>80</v>
      </c>
      <c r="F13" s="17">
        <f>F12</f>
        <v>598682</v>
      </c>
      <c r="G13" s="41">
        <v>29.7</v>
      </c>
      <c r="H13" s="29" t="s">
        <v>30</v>
      </c>
      <c r="I13" s="16">
        <f>F13*G13/100</f>
        <v>177808.55399999997</v>
      </c>
      <c r="J13" s="16"/>
      <c r="K13" s="16">
        <f>F13+I13</f>
        <v>776490.554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775398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775398</v>
      </c>
      <c r="E15" s="50" t="s">
        <v>12</v>
      </c>
      <c r="F15" s="114" t="s">
        <v>31</v>
      </c>
      <c r="G15" s="114"/>
      <c r="H15" s="50" t="s">
        <v>34</v>
      </c>
      <c r="I15" s="51">
        <f>K11</f>
        <v>774275.43059999996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1122.5694000000367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96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37"/>
  <sheetViews>
    <sheetView topLeftCell="A9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118" t="s">
        <v>56</v>
      </c>
      <c r="F3" s="118"/>
      <c r="G3" s="99" t="s">
        <v>15</v>
      </c>
      <c r="H3" s="99"/>
      <c r="I3" s="99"/>
      <c r="J3" s="54" t="s">
        <v>40</v>
      </c>
    </row>
    <row r="4" spans="1:12" ht="48" customHeight="1">
      <c r="B4" s="6"/>
      <c r="C4" s="6" t="s">
        <v>2</v>
      </c>
      <c r="D4" s="7"/>
      <c r="E4" s="95" t="s">
        <v>51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37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804866</v>
      </c>
      <c r="E11" s="91" t="s">
        <v>86</v>
      </c>
      <c r="F11" s="17">
        <f>D11</f>
        <v>804866</v>
      </c>
      <c r="G11" s="41">
        <v>21.97</v>
      </c>
      <c r="H11" s="29" t="s">
        <v>30</v>
      </c>
      <c r="I11" s="16">
        <f>F11*G11/100</f>
        <v>176829.06020000001</v>
      </c>
      <c r="J11" s="16"/>
      <c r="K11" s="16">
        <f>F11+I11</f>
        <v>981695.06019999995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76</v>
      </c>
      <c r="F12" s="17">
        <f>F11</f>
        <v>804866</v>
      </c>
      <c r="G12" s="30">
        <v>22.19</v>
      </c>
      <c r="H12" s="29" t="s">
        <v>30</v>
      </c>
      <c r="I12" s="16">
        <f>F12*G12/100</f>
        <v>178599.76540000003</v>
      </c>
      <c r="J12" s="16"/>
      <c r="K12" s="16">
        <f>F12+I12</f>
        <v>983465.76540000003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178722</v>
      </c>
      <c r="E13" s="38" t="s">
        <v>85</v>
      </c>
      <c r="F13" s="17">
        <f>F12</f>
        <v>804866</v>
      </c>
      <c r="G13" s="30">
        <v>22.37</v>
      </c>
      <c r="H13" s="29" t="s">
        <v>30</v>
      </c>
      <c r="I13" s="16">
        <f>F13*G13/100</f>
        <v>180048.52420000001</v>
      </c>
      <c r="J13" s="16"/>
      <c r="K13" s="16">
        <f>F13+I13</f>
        <v>984914.52419999999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983588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983588</v>
      </c>
      <c r="E15" s="50" t="s">
        <v>12</v>
      </c>
      <c r="F15" s="114" t="s">
        <v>31</v>
      </c>
      <c r="G15" s="114"/>
      <c r="H15" s="50" t="s">
        <v>34</v>
      </c>
      <c r="I15" s="51">
        <f>K11</f>
        <v>981695.06019999995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1892.939800000051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87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42"/>
  <sheetViews>
    <sheetView topLeftCell="A11" zoomScale="80" zoomScaleNormal="80" workbookViewId="0">
      <selection activeCell="K27" sqref="K27:N27"/>
    </sheetView>
  </sheetViews>
  <sheetFormatPr defaultRowHeight="15"/>
  <cols>
    <col min="1" max="1" width="5.7109375" style="1" customWidth="1"/>
    <col min="2" max="2" width="12" style="1" customWidth="1"/>
    <col min="3" max="3" width="4.7109375" style="1" customWidth="1"/>
    <col min="4" max="4" width="12.42578125" style="1" customWidth="1"/>
    <col min="5" max="5" width="18.28515625" style="1" customWidth="1"/>
    <col min="6" max="6" width="21.42578125" style="1" customWidth="1"/>
    <col min="7" max="7" width="6.140625" style="1" customWidth="1"/>
    <col min="8" max="8" width="11.85546875" style="1" customWidth="1"/>
    <col min="9" max="9" width="5.7109375" style="1" customWidth="1"/>
    <col min="10" max="10" width="10.7109375" style="1" customWidth="1"/>
    <col min="11" max="11" width="3.85546875" style="1" customWidth="1"/>
    <col min="12" max="12" width="8.7109375" style="1" customWidth="1"/>
    <col min="13" max="13" width="3.7109375" style="1" customWidth="1"/>
    <col min="14" max="14" width="8.42578125" style="1" customWidth="1"/>
    <col min="15" max="15" width="13.42578125" style="1" customWidth="1"/>
    <col min="16" max="16" width="11" style="1" customWidth="1"/>
    <col min="17" max="16384" width="9.140625" style="1"/>
  </cols>
  <sheetData>
    <row r="1" spans="1:16" ht="20.25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1:16" ht="8.25" customHeight="1"/>
    <row r="3" spans="1:16" ht="30" customHeight="1">
      <c r="B3" s="6"/>
      <c r="C3" s="6"/>
      <c r="D3" s="7"/>
      <c r="E3" s="119" t="s">
        <v>56</v>
      </c>
      <c r="F3" s="119"/>
      <c r="G3" s="61"/>
      <c r="H3" s="61"/>
      <c r="I3" s="61"/>
      <c r="J3" s="99" t="s">
        <v>15</v>
      </c>
      <c r="K3" s="99"/>
      <c r="L3" s="99"/>
      <c r="M3" s="145" t="s">
        <v>40</v>
      </c>
      <c r="N3" s="145"/>
    </row>
    <row r="4" spans="1:16" ht="30" customHeight="1">
      <c r="B4" s="6"/>
      <c r="C4" s="6" t="s">
        <v>2</v>
      </c>
      <c r="D4" s="7"/>
      <c r="E4" s="95" t="s">
        <v>52</v>
      </c>
      <c r="F4" s="95"/>
      <c r="G4" s="95"/>
      <c r="H4" s="95"/>
      <c r="I4" s="59"/>
      <c r="J4" s="99" t="s">
        <v>16</v>
      </c>
      <c r="K4" s="99"/>
      <c r="L4" s="99"/>
      <c r="M4" s="145" t="s">
        <v>40</v>
      </c>
      <c r="N4" s="145"/>
    </row>
    <row r="5" spans="1:16" ht="10.5" customHeight="1">
      <c r="B5" s="2"/>
    </row>
    <row r="6" spans="1:16">
      <c r="B6" s="2"/>
      <c r="E6" s="141" t="s">
        <v>68</v>
      </c>
      <c r="F6" s="141"/>
      <c r="G6" s="141"/>
      <c r="J6" s="96" t="s">
        <v>19</v>
      </c>
      <c r="K6" s="96"/>
      <c r="L6" s="96"/>
      <c r="M6" s="62" t="s">
        <v>37</v>
      </c>
      <c r="N6" s="62"/>
    </row>
    <row r="7" spans="1:16" ht="8.25" customHeight="1" thickBot="1"/>
    <row r="8" spans="1:16" ht="16.5" customHeight="1" thickTop="1" thickBot="1">
      <c r="A8" s="101" t="s">
        <v>8</v>
      </c>
      <c r="B8" s="103" t="s">
        <v>10</v>
      </c>
      <c r="C8" s="104"/>
      <c r="D8" s="104"/>
      <c r="E8" s="104"/>
      <c r="F8" s="105" t="s">
        <v>17</v>
      </c>
      <c r="G8" s="106"/>
      <c r="H8" s="106"/>
      <c r="I8" s="106"/>
      <c r="J8" s="106"/>
      <c r="K8" s="106"/>
      <c r="L8" s="106"/>
      <c r="M8" s="106"/>
      <c r="N8" s="106"/>
      <c r="O8" s="107"/>
      <c r="P8" s="27"/>
    </row>
    <row r="9" spans="1:16" ht="16.5" thickTop="1" thickBot="1">
      <c r="A9" s="102"/>
      <c r="B9" s="142"/>
      <c r="C9" s="143"/>
      <c r="D9" s="144"/>
      <c r="E9" s="142"/>
      <c r="F9" s="105" t="s">
        <v>3</v>
      </c>
      <c r="G9" s="106"/>
      <c r="H9" s="106"/>
      <c r="I9" s="106"/>
      <c r="J9" s="106"/>
      <c r="K9" s="106"/>
      <c r="L9" s="106"/>
      <c r="M9" s="106"/>
      <c r="N9" s="106"/>
      <c r="O9" s="107"/>
      <c r="P9" s="27"/>
    </row>
    <row r="10" spans="1:16" ht="40.5" customHeight="1" thickTop="1">
      <c r="A10" s="63"/>
      <c r="B10" s="134"/>
      <c r="C10" s="135"/>
      <c r="D10" s="64" t="s">
        <v>57</v>
      </c>
      <c r="E10" s="90" t="s">
        <v>69</v>
      </c>
      <c r="F10" s="65" t="s">
        <v>4</v>
      </c>
      <c r="G10" s="24" t="s">
        <v>58</v>
      </c>
      <c r="H10" s="66" t="s">
        <v>13</v>
      </c>
      <c r="I10" s="136" t="s">
        <v>6</v>
      </c>
      <c r="J10" s="137"/>
      <c r="K10" s="136" t="s">
        <v>5</v>
      </c>
      <c r="L10" s="137"/>
      <c r="M10" s="138" t="s">
        <v>14</v>
      </c>
      <c r="N10" s="139"/>
      <c r="O10" s="66" t="s">
        <v>32</v>
      </c>
      <c r="P10" s="66" t="s">
        <v>23</v>
      </c>
    </row>
    <row r="11" spans="1:16" ht="22.5" customHeight="1">
      <c r="A11" s="14">
        <v>1</v>
      </c>
      <c r="B11" s="132" t="s">
        <v>7</v>
      </c>
      <c r="C11" s="133"/>
      <c r="D11" s="16">
        <v>140676</v>
      </c>
      <c r="E11" s="16">
        <v>975837</v>
      </c>
      <c r="F11" s="128" t="s">
        <v>94</v>
      </c>
      <c r="G11" s="68" t="s">
        <v>59</v>
      </c>
      <c r="H11" s="17">
        <f>D11</f>
        <v>140676</v>
      </c>
      <c r="I11" s="69">
        <v>32.799999999999997</v>
      </c>
      <c r="J11" s="70" t="s">
        <v>60</v>
      </c>
      <c r="K11" s="71" t="s">
        <v>61</v>
      </c>
      <c r="L11" s="72">
        <f>H11*I11/100</f>
        <v>46141.727999999996</v>
      </c>
      <c r="M11" s="71"/>
      <c r="N11" s="73">
        <v>0</v>
      </c>
      <c r="O11" s="16">
        <f>H11+L11</f>
        <v>186817.728</v>
      </c>
      <c r="P11" s="16" t="s">
        <v>33</v>
      </c>
    </row>
    <row r="12" spans="1:16" ht="30.75" customHeight="1">
      <c r="A12" s="14">
        <v>2</v>
      </c>
      <c r="B12" s="132" t="s">
        <v>62</v>
      </c>
      <c r="C12" s="133"/>
      <c r="D12" s="16"/>
      <c r="E12" s="16">
        <v>195167</v>
      </c>
      <c r="F12" s="129"/>
      <c r="G12" s="68" t="s">
        <v>63</v>
      </c>
      <c r="H12" s="17">
        <f>E11</f>
        <v>975837</v>
      </c>
      <c r="I12" s="69">
        <v>20.170000000000002</v>
      </c>
      <c r="J12" s="70" t="s">
        <v>70</v>
      </c>
      <c r="K12" s="71" t="s">
        <v>71</v>
      </c>
      <c r="L12" s="72">
        <f>H12*I12/100</f>
        <v>196826.32290000003</v>
      </c>
      <c r="M12" s="74"/>
      <c r="N12" s="73">
        <v>0</v>
      </c>
      <c r="O12" s="16">
        <f>H12-L12</f>
        <v>779010.67709999997</v>
      </c>
      <c r="P12" s="75"/>
    </row>
    <row r="13" spans="1:16" ht="16.5" customHeight="1" thickBot="1">
      <c r="A13" s="23">
        <v>3</v>
      </c>
      <c r="B13" s="132" t="s">
        <v>9</v>
      </c>
      <c r="C13" s="133"/>
      <c r="D13" s="16">
        <v>46553</v>
      </c>
      <c r="E13" s="21"/>
      <c r="F13" s="129"/>
      <c r="G13" s="76"/>
      <c r="H13" s="67">
        <v>0</v>
      </c>
      <c r="I13" s="121">
        <v>0</v>
      </c>
      <c r="J13" s="122"/>
      <c r="K13" s="121">
        <v>0</v>
      </c>
      <c r="L13" s="122"/>
      <c r="M13" s="121">
        <v>0</v>
      </c>
      <c r="N13" s="122"/>
      <c r="O13" s="67">
        <v>0</v>
      </c>
      <c r="P13" s="67">
        <v>0</v>
      </c>
    </row>
    <row r="14" spans="1:16" ht="18.75" customHeight="1" thickTop="1" thickBot="1">
      <c r="A14" s="23">
        <v>4</v>
      </c>
      <c r="B14" s="132" t="s">
        <v>64</v>
      </c>
      <c r="C14" s="133"/>
      <c r="D14" s="20"/>
      <c r="E14" s="67">
        <v>0</v>
      </c>
      <c r="F14" s="140"/>
      <c r="G14" s="77"/>
      <c r="H14" s="78">
        <v>0</v>
      </c>
      <c r="I14" s="123">
        <v>0</v>
      </c>
      <c r="J14" s="124"/>
      <c r="K14" s="123">
        <v>0</v>
      </c>
      <c r="L14" s="124"/>
      <c r="M14" s="125" t="s">
        <v>65</v>
      </c>
      <c r="N14" s="126"/>
      <c r="O14" s="79">
        <v>965829</v>
      </c>
      <c r="P14" s="78">
        <v>0</v>
      </c>
    </row>
    <row r="15" spans="1:16" ht="33" customHeight="1" thickTop="1">
      <c r="A15" s="14">
        <v>5</v>
      </c>
      <c r="B15" s="132" t="s">
        <v>66</v>
      </c>
      <c r="C15" s="133"/>
      <c r="D15" s="16"/>
      <c r="E15" s="16"/>
      <c r="F15" s="128" t="s">
        <v>88</v>
      </c>
      <c r="G15" s="24" t="s">
        <v>59</v>
      </c>
      <c r="H15" s="80">
        <f>H11</f>
        <v>140676</v>
      </c>
      <c r="I15" s="69">
        <v>32.97</v>
      </c>
      <c r="J15" s="70" t="s">
        <v>60</v>
      </c>
      <c r="K15" s="71" t="s">
        <v>61</v>
      </c>
      <c r="L15" s="72">
        <f>H15*I15/100</f>
        <v>46380.877199999995</v>
      </c>
      <c r="M15" s="71"/>
      <c r="N15" s="73">
        <v>0</v>
      </c>
      <c r="O15" s="16">
        <f>H15+L15</f>
        <v>187056.87719999999</v>
      </c>
      <c r="P15" s="21"/>
    </row>
    <row r="16" spans="1:16" ht="33.75" customHeight="1">
      <c r="A16" s="14">
        <v>6</v>
      </c>
      <c r="B16" s="132"/>
      <c r="C16" s="133"/>
      <c r="D16" s="67">
        <v>0</v>
      </c>
      <c r="E16" s="67">
        <v>0</v>
      </c>
      <c r="F16" s="129"/>
      <c r="G16" s="68" t="s">
        <v>63</v>
      </c>
      <c r="H16" s="17">
        <f>H12</f>
        <v>975837</v>
      </c>
      <c r="I16" s="69">
        <v>20.100000000000001</v>
      </c>
      <c r="J16" s="70" t="s">
        <v>70</v>
      </c>
      <c r="K16" s="71" t="s">
        <v>71</v>
      </c>
      <c r="L16" s="72">
        <f>H16*I16/100</f>
        <v>196143.23700000002</v>
      </c>
      <c r="M16" s="74"/>
      <c r="N16" s="73">
        <v>0</v>
      </c>
      <c r="O16" s="16">
        <f>H16-L16</f>
        <v>779693.76300000004</v>
      </c>
      <c r="P16" s="75"/>
    </row>
    <row r="17" spans="1:16" ht="16.5" customHeight="1" thickBot="1">
      <c r="A17" s="14"/>
      <c r="B17" s="113" t="s">
        <v>1</v>
      </c>
      <c r="C17" s="113"/>
      <c r="D17" s="22">
        <f>SUM(D11:D16)</f>
        <v>187229</v>
      </c>
      <c r="E17" s="22">
        <f>E11-E12</f>
        <v>780670</v>
      </c>
      <c r="F17" s="129"/>
      <c r="G17" s="76"/>
      <c r="H17" s="67">
        <v>0</v>
      </c>
      <c r="I17" s="121">
        <v>0</v>
      </c>
      <c r="J17" s="122"/>
      <c r="K17" s="121">
        <v>0</v>
      </c>
      <c r="L17" s="122"/>
      <c r="M17" s="121">
        <v>0</v>
      </c>
      <c r="N17" s="122"/>
      <c r="O17" s="67">
        <v>0</v>
      </c>
      <c r="P17" s="67">
        <v>0</v>
      </c>
    </row>
    <row r="18" spans="1:16" ht="18.75" customHeight="1" thickTop="1" thickBot="1">
      <c r="A18" s="60"/>
      <c r="B18" s="4"/>
      <c r="C18" s="56"/>
      <c r="D18" s="81"/>
      <c r="E18" s="81"/>
      <c r="F18" s="130"/>
      <c r="G18" s="77"/>
      <c r="H18" s="78">
        <v>0</v>
      </c>
      <c r="I18" s="123">
        <v>0</v>
      </c>
      <c r="J18" s="124"/>
      <c r="K18" s="123">
        <v>0</v>
      </c>
      <c r="L18" s="124"/>
      <c r="M18" s="125" t="s">
        <v>65</v>
      </c>
      <c r="N18" s="126"/>
      <c r="O18" s="79">
        <f>SUM(O15:O17)</f>
        <v>966750.64020000002</v>
      </c>
      <c r="P18" s="78">
        <v>0</v>
      </c>
    </row>
    <row r="19" spans="1:16" ht="33" customHeight="1" thickTop="1">
      <c r="A19" s="82" t="s">
        <v>11</v>
      </c>
      <c r="B19" s="127" t="s">
        <v>25</v>
      </c>
      <c r="C19" s="127"/>
      <c r="D19" s="83" t="s">
        <v>26</v>
      </c>
      <c r="E19" s="84">
        <f>D17+E17</f>
        <v>967899</v>
      </c>
      <c r="F19" s="128" t="s">
        <v>89</v>
      </c>
      <c r="G19" s="24" t="s">
        <v>59</v>
      </c>
      <c r="H19" s="80">
        <f>H15</f>
        <v>140676</v>
      </c>
      <c r="I19" s="69">
        <v>33.11</v>
      </c>
      <c r="J19" s="70" t="s">
        <v>60</v>
      </c>
      <c r="K19" s="71" t="s">
        <v>61</v>
      </c>
      <c r="L19" s="72">
        <f>H19*I19/100</f>
        <v>46577.823600000003</v>
      </c>
      <c r="M19" s="71"/>
      <c r="N19" s="73">
        <v>0</v>
      </c>
      <c r="O19" s="16">
        <f>H19+L19</f>
        <v>187253.8236</v>
      </c>
      <c r="P19" s="21"/>
    </row>
    <row r="20" spans="1:16" ht="33" customHeight="1">
      <c r="A20" s="60" t="s">
        <v>12</v>
      </c>
      <c r="B20" s="4" t="s">
        <v>67</v>
      </c>
      <c r="C20" s="4"/>
      <c r="D20" s="85"/>
      <c r="E20" s="51">
        <f>O14</f>
        <v>965829</v>
      </c>
      <c r="F20" s="129"/>
      <c r="G20" s="68" t="s">
        <v>63</v>
      </c>
      <c r="H20" s="17">
        <f>H16</f>
        <v>975837</v>
      </c>
      <c r="I20" s="69">
        <v>20.059999999999999</v>
      </c>
      <c r="J20" s="70" t="s">
        <v>70</v>
      </c>
      <c r="K20" s="71" t="s">
        <v>71</v>
      </c>
      <c r="L20" s="72">
        <f>H20*I20/100</f>
        <v>195752.90219999998</v>
      </c>
      <c r="M20" s="74"/>
      <c r="N20" s="73">
        <v>0</v>
      </c>
      <c r="O20" s="16">
        <f>H20-L20</f>
        <v>780084.09779999999</v>
      </c>
      <c r="P20" s="86"/>
    </row>
    <row r="21" spans="1:16" ht="16.5" customHeight="1" thickBot="1">
      <c r="A21" s="60"/>
      <c r="B21" s="131" t="s">
        <v>18</v>
      </c>
      <c r="C21" s="131"/>
      <c r="D21" s="87" t="s">
        <v>26</v>
      </c>
      <c r="E21" s="88">
        <f>E19-E20</f>
        <v>2070</v>
      </c>
      <c r="F21" s="129"/>
      <c r="G21" s="76"/>
      <c r="H21" s="67">
        <v>0</v>
      </c>
      <c r="I21" s="121">
        <v>0</v>
      </c>
      <c r="J21" s="122"/>
      <c r="K21" s="121">
        <v>0</v>
      </c>
      <c r="L21" s="122"/>
      <c r="M21" s="121">
        <v>0</v>
      </c>
      <c r="N21" s="122"/>
      <c r="O21" s="67">
        <v>0</v>
      </c>
      <c r="P21" s="67">
        <v>0</v>
      </c>
    </row>
    <row r="22" spans="1:16" ht="18.75" customHeight="1" thickTop="1" thickBot="1">
      <c r="A22" s="60"/>
      <c r="B22" s="117"/>
      <c r="C22" s="117"/>
      <c r="D22" s="81"/>
      <c r="E22" s="89"/>
      <c r="F22" s="130"/>
      <c r="G22" s="77"/>
      <c r="H22" s="78">
        <v>0</v>
      </c>
      <c r="I22" s="123">
        <v>0</v>
      </c>
      <c r="J22" s="124"/>
      <c r="K22" s="123">
        <v>0</v>
      </c>
      <c r="L22" s="124"/>
      <c r="M22" s="125" t="s">
        <v>65</v>
      </c>
      <c r="N22" s="126"/>
      <c r="O22" s="79">
        <f>SUM(O19:O21)</f>
        <v>967337.92139999999</v>
      </c>
      <c r="P22" s="78">
        <v>0</v>
      </c>
    </row>
    <row r="23" spans="1:16" ht="14.25" customHeight="1" thickTop="1">
      <c r="A23" s="3"/>
      <c r="B23" s="120"/>
      <c r="C23" s="120"/>
      <c r="D23" s="120"/>
      <c r="E23" s="120"/>
      <c r="F23" s="12"/>
      <c r="G23" s="3"/>
      <c r="H23" s="3"/>
      <c r="I23" s="3"/>
      <c r="J23" s="3"/>
      <c r="K23" s="3"/>
      <c r="L23" s="3"/>
      <c r="M23" s="3"/>
      <c r="N23" s="3"/>
      <c r="O23" s="4"/>
    </row>
    <row r="24" spans="1:16" ht="17.25" customHeight="1">
      <c r="B24" s="28" t="s">
        <v>90</v>
      </c>
      <c r="C24" s="50"/>
      <c r="D24" s="4"/>
      <c r="E24" s="4"/>
      <c r="F24" s="4"/>
      <c r="G24" s="50"/>
      <c r="H24" s="4"/>
      <c r="I24" s="4"/>
      <c r="J24" s="4"/>
      <c r="K24" s="4"/>
      <c r="L24" s="4"/>
      <c r="M24" s="4"/>
      <c r="N24" s="4"/>
      <c r="O24" s="4"/>
      <c r="P24" s="4"/>
    </row>
    <row r="25" spans="1:16" ht="15.75" customHeight="1">
      <c r="B25" s="28"/>
      <c r="C25" s="50"/>
      <c r="D25" s="4"/>
      <c r="E25" s="4"/>
      <c r="F25" s="4"/>
      <c r="G25" s="50"/>
      <c r="H25" s="4"/>
      <c r="I25" s="4"/>
      <c r="J25" s="4"/>
      <c r="K25" s="4"/>
      <c r="L25" s="4"/>
      <c r="M25" s="4"/>
      <c r="N25" s="4"/>
      <c r="O25" s="4"/>
    </row>
    <row r="26" spans="1:16" ht="15.75" customHeight="1">
      <c r="B26" s="28"/>
      <c r="C26" s="50"/>
      <c r="D26" s="116" t="s">
        <v>98</v>
      </c>
      <c r="E26" s="117"/>
      <c r="F26" s="116" t="s">
        <v>98</v>
      </c>
      <c r="G26" s="117"/>
      <c r="H26" s="117"/>
      <c r="I26" s="4"/>
      <c r="J26" s="4"/>
      <c r="K26" s="116" t="s">
        <v>98</v>
      </c>
      <c r="L26" s="117"/>
      <c r="M26" s="117"/>
      <c r="N26" s="117"/>
      <c r="O26" s="4"/>
    </row>
    <row r="27" spans="1:16">
      <c r="B27" s="28"/>
      <c r="C27" s="100" t="s">
        <v>53</v>
      </c>
      <c r="D27" s="100"/>
      <c r="E27" s="100"/>
      <c r="F27" s="100" t="s">
        <v>54</v>
      </c>
      <c r="G27" s="100"/>
      <c r="H27" s="100"/>
      <c r="I27" s="4"/>
      <c r="J27" s="4"/>
      <c r="K27" s="100" t="s">
        <v>55</v>
      </c>
      <c r="L27" s="100"/>
      <c r="M27" s="100"/>
      <c r="N27" s="100"/>
      <c r="O27" s="4"/>
    </row>
    <row r="28" spans="1:16" ht="14.25" customHeight="1">
      <c r="B28" s="28"/>
      <c r="C28" s="100" t="s">
        <v>20</v>
      </c>
      <c r="D28" s="100"/>
      <c r="E28" s="100"/>
      <c r="F28" s="100" t="s">
        <v>24</v>
      </c>
      <c r="G28" s="100"/>
      <c r="H28" s="100"/>
      <c r="I28" s="57"/>
      <c r="J28" s="4"/>
      <c r="K28" s="100" t="s">
        <v>24</v>
      </c>
      <c r="L28" s="100"/>
      <c r="M28" s="100"/>
      <c r="N28" s="100"/>
      <c r="O28" s="4"/>
    </row>
    <row r="29" spans="1:16" ht="14.25" customHeight="1">
      <c r="B29" s="28"/>
      <c r="C29" s="100" t="s">
        <v>21</v>
      </c>
      <c r="D29" s="100"/>
      <c r="E29" s="100"/>
      <c r="F29" s="100" t="s">
        <v>27</v>
      </c>
      <c r="G29" s="100"/>
      <c r="H29" s="100"/>
      <c r="I29" s="57"/>
      <c r="J29" s="15"/>
      <c r="K29" s="100" t="s">
        <v>21</v>
      </c>
      <c r="L29" s="100"/>
      <c r="M29" s="100"/>
      <c r="N29" s="100"/>
      <c r="O29" s="4"/>
    </row>
    <row r="30" spans="1:16" ht="14.25" customHeight="1">
      <c r="B30" s="28"/>
      <c r="C30" s="100" t="s">
        <v>22</v>
      </c>
      <c r="D30" s="100"/>
      <c r="E30" s="100"/>
      <c r="F30" s="100" t="s">
        <v>28</v>
      </c>
      <c r="G30" s="100"/>
      <c r="H30" s="100"/>
      <c r="I30" s="57"/>
      <c r="J30" s="18"/>
      <c r="K30" s="100" t="s">
        <v>22</v>
      </c>
      <c r="L30" s="100"/>
      <c r="M30" s="100"/>
      <c r="N30" s="100"/>
      <c r="O30" s="4"/>
    </row>
    <row r="31" spans="1:16" ht="14.25" customHeight="1">
      <c r="B31" s="28"/>
      <c r="C31" s="28"/>
      <c r="D31" s="28"/>
      <c r="E31" s="25"/>
      <c r="F31" s="115" t="s">
        <v>29</v>
      </c>
      <c r="G31" s="115"/>
      <c r="H31" s="115"/>
      <c r="I31" s="58"/>
      <c r="J31" s="19"/>
      <c r="K31" s="19"/>
      <c r="L31" s="19"/>
      <c r="M31" s="19"/>
      <c r="N31" s="8"/>
      <c r="O31" s="8"/>
    </row>
    <row r="32" spans="1:16" ht="15.75" customHeight="1">
      <c r="B32" s="56"/>
      <c r="C32" s="9"/>
      <c r="D32" s="25"/>
      <c r="E32" s="25"/>
      <c r="F32" s="13"/>
      <c r="G32" s="13"/>
      <c r="H32" s="19"/>
      <c r="I32" s="19"/>
      <c r="J32" s="19"/>
      <c r="K32" s="19"/>
      <c r="L32" s="19"/>
      <c r="M32" s="19"/>
      <c r="N32" s="19"/>
      <c r="O32" s="13"/>
    </row>
    <row r="33" spans="2:15" ht="13.5" customHeight="1">
      <c r="B33" s="56"/>
      <c r="C33" s="9"/>
      <c r="D33" s="56"/>
      <c r="E33" s="9"/>
      <c r="F33" s="3"/>
      <c r="G33" s="3"/>
      <c r="H33" s="19"/>
      <c r="I33" s="19"/>
      <c r="J33" s="19"/>
      <c r="K33" s="19"/>
      <c r="L33" s="19"/>
      <c r="M33" s="19"/>
      <c r="N33" s="19"/>
      <c r="O33" s="3"/>
    </row>
    <row r="34" spans="2:15" ht="29.25" customHeight="1">
      <c r="B34" s="25"/>
      <c r="C34" s="25"/>
      <c r="D34" s="25"/>
      <c r="E34" s="25"/>
    </row>
    <row r="35" spans="2:15" ht="27" customHeight="1">
      <c r="B35" s="28"/>
      <c r="C35" s="28"/>
      <c r="D35" s="28"/>
      <c r="E35" s="28"/>
    </row>
    <row r="36" spans="2:15" ht="27" customHeight="1">
      <c r="B36" s="28"/>
      <c r="C36" s="28"/>
      <c r="D36" s="10"/>
      <c r="E36" s="28"/>
    </row>
    <row r="37" spans="2:15" ht="27" customHeight="1">
      <c r="B37" s="28"/>
      <c r="C37" s="28"/>
      <c r="D37" s="28"/>
      <c r="E37" s="28"/>
    </row>
    <row r="38" spans="2:15" ht="27" customHeight="1">
      <c r="B38" s="28"/>
      <c r="C38" s="28"/>
      <c r="D38" s="28"/>
      <c r="E38" s="28"/>
    </row>
    <row r="39" spans="2:15" ht="27" customHeight="1">
      <c r="B39" s="28"/>
      <c r="C39" s="28"/>
      <c r="D39" s="28"/>
      <c r="E39" s="28"/>
    </row>
    <row r="40" spans="2:15" ht="27" customHeight="1">
      <c r="B40" s="28"/>
      <c r="C40" s="28"/>
      <c r="D40" s="56"/>
      <c r="E40" s="9"/>
    </row>
    <row r="41" spans="2:15" ht="27" customHeight="1">
      <c r="B41" s="56"/>
      <c r="C41" s="9"/>
      <c r="D41" s="56"/>
      <c r="E41" s="9"/>
    </row>
    <row r="42" spans="2:15" ht="27" customHeight="1">
      <c r="B42" s="11"/>
      <c r="C42" s="9"/>
      <c r="D42" s="11"/>
      <c r="E42" s="9"/>
    </row>
  </sheetData>
  <mergeCells count="68">
    <mergeCell ref="D26:E26"/>
    <mergeCell ref="F26:H26"/>
    <mergeCell ref="K26:N26"/>
    <mergeCell ref="A1:P1"/>
    <mergeCell ref="J3:L3"/>
    <mergeCell ref="M3:N3"/>
    <mergeCell ref="E4:H4"/>
    <mergeCell ref="J4:L4"/>
    <mergeCell ref="M4:N4"/>
    <mergeCell ref="E6:G6"/>
    <mergeCell ref="J6:L6"/>
    <mergeCell ref="A8:A9"/>
    <mergeCell ref="B8:E8"/>
    <mergeCell ref="F8:O8"/>
    <mergeCell ref="B9:C9"/>
    <mergeCell ref="D9:E9"/>
    <mergeCell ref="F9:O9"/>
    <mergeCell ref="B10:C10"/>
    <mergeCell ref="I10:J10"/>
    <mergeCell ref="K10:L10"/>
    <mergeCell ref="M10:N10"/>
    <mergeCell ref="B11:C11"/>
    <mergeCell ref="F11:F14"/>
    <mergeCell ref="B12:C12"/>
    <mergeCell ref="B13:C13"/>
    <mergeCell ref="I13:J13"/>
    <mergeCell ref="K13:L13"/>
    <mergeCell ref="M13:N13"/>
    <mergeCell ref="B14:C14"/>
    <mergeCell ref="I14:J14"/>
    <mergeCell ref="K14:L14"/>
    <mergeCell ref="M14:N14"/>
    <mergeCell ref="B19:C19"/>
    <mergeCell ref="F19:F22"/>
    <mergeCell ref="B21:C21"/>
    <mergeCell ref="I21:J21"/>
    <mergeCell ref="B15:C15"/>
    <mergeCell ref="F15:F18"/>
    <mergeCell ref="B16:C16"/>
    <mergeCell ref="B17:C17"/>
    <mergeCell ref="I17:J17"/>
    <mergeCell ref="K17:L17"/>
    <mergeCell ref="M17:N17"/>
    <mergeCell ref="I18:J18"/>
    <mergeCell ref="K18:L18"/>
    <mergeCell ref="M18:N18"/>
    <mergeCell ref="K21:L21"/>
    <mergeCell ref="M21:N21"/>
    <mergeCell ref="B22:C22"/>
    <mergeCell ref="I22:J22"/>
    <mergeCell ref="K22:L22"/>
    <mergeCell ref="M22:N22"/>
    <mergeCell ref="F31:H31"/>
    <mergeCell ref="E3:F3"/>
    <mergeCell ref="K27:N27"/>
    <mergeCell ref="K28:N28"/>
    <mergeCell ref="K29:N29"/>
    <mergeCell ref="K30:N30"/>
    <mergeCell ref="C29:E29"/>
    <mergeCell ref="F29:H29"/>
    <mergeCell ref="C30:E30"/>
    <mergeCell ref="F30:H30"/>
    <mergeCell ref="B23:C23"/>
    <mergeCell ref="D23:E23"/>
    <mergeCell ref="C27:E27"/>
    <mergeCell ref="F27:H27"/>
    <mergeCell ref="C28:E28"/>
    <mergeCell ref="F28:H28"/>
  </mergeCells>
  <pageMargins left="1.45" right="0.2" top="0.25" bottom="0" header="0.3" footer="0.3"/>
  <pageSetup paperSize="5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7"/>
  <sheetViews>
    <sheetView topLeftCell="A12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30" customHeight="1">
      <c r="B4" s="6"/>
      <c r="C4" s="6" t="s">
        <v>2</v>
      </c>
      <c r="D4" s="7"/>
      <c r="E4" s="95" t="s">
        <v>42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626113</v>
      </c>
      <c r="E11" s="91" t="s">
        <v>73</v>
      </c>
      <c r="F11" s="17">
        <f>D11</f>
        <v>626113</v>
      </c>
      <c r="G11" s="41">
        <v>26.4</v>
      </c>
      <c r="H11" s="29" t="s">
        <v>30</v>
      </c>
      <c r="I11" s="16">
        <f>F11*G11/100</f>
        <v>165293.83199999999</v>
      </c>
      <c r="J11" s="16"/>
      <c r="K11" s="16">
        <f>F11+I11</f>
        <v>791406.83199999994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91</v>
      </c>
      <c r="F12" s="17">
        <f>F11</f>
        <v>626113</v>
      </c>
      <c r="G12" s="30">
        <v>26.59</v>
      </c>
      <c r="H12" s="29" t="s">
        <v>30</v>
      </c>
      <c r="I12" s="16">
        <f>F12*G12/100</f>
        <v>166483.4467</v>
      </c>
      <c r="J12" s="16"/>
      <c r="K12" s="16">
        <f>F12+I12</f>
        <v>792596.44669999997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166841</v>
      </c>
      <c r="E13" s="92" t="s">
        <v>95</v>
      </c>
      <c r="F13" s="17">
        <f>F12</f>
        <v>626113</v>
      </c>
      <c r="G13" s="30">
        <v>26.72</v>
      </c>
      <c r="H13" s="29" t="s">
        <v>30</v>
      </c>
      <c r="I13" s="16">
        <f>F13*G13/100</f>
        <v>167297.39359999998</v>
      </c>
      <c r="J13" s="16"/>
      <c r="K13" s="16">
        <f>F13+I13</f>
        <v>793410.39359999995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792954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792954</v>
      </c>
      <c r="E15" s="50" t="s">
        <v>12</v>
      </c>
      <c r="F15" s="114" t="s">
        <v>31</v>
      </c>
      <c r="G15" s="114"/>
      <c r="H15" s="50" t="s">
        <v>34</v>
      </c>
      <c r="I15" s="51">
        <f>K11</f>
        <v>791406.83199999994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1547.1680000000633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74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 ht="23.25" customHeight="1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7"/>
  <sheetViews>
    <sheetView topLeftCell="A11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30" customHeight="1">
      <c r="B4" s="6"/>
      <c r="C4" s="6" t="s">
        <v>2</v>
      </c>
      <c r="D4" s="7"/>
      <c r="E4" s="95" t="s">
        <v>43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626112</v>
      </c>
      <c r="E11" s="91" t="s">
        <v>73</v>
      </c>
      <c r="F11" s="17">
        <f>D11</f>
        <v>626112</v>
      </c>
      <c r="G11" s="41">
        <v>25.61</v>
      </c>
      <c r="H11" s="29" t="s">
        <v>30</v>
      </c>
      <c r="I11" s="16">
        <f>F11*G11/100</f>
        <v>160347.28320000001</v>
      </c>
      <c r="J11" s="16"/>
      <c r="K11" s="16">
        <f>F11+I11</f>
        <v>786459.28319999995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75</v>
      </c>
      <c r="F12" s="17">
        <f>F11</f>
        <v>626112</v>
      </c>
      <c r="G12" s="30">
        <v>25.78</v>
      </c>
      <c r="H12" s="29" t="s">
        <v>30</v>
      </c>
      <c r="I12" s="16">
        <f>F12*G12/100</f>
        <v>161411.67360000001</v>
      </c>
      <c r="J12" s="16"/>
      <c r="K12" s="16">
        <f>F12+I12</f>
        <v>787523.67359999998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161929</v>
      </c>
      <c r="E13" s="38" t="s">
        <v>76</v>
      </c>
      <c r="F13" s="17">
        <f>F12</f>
        <v>626112</v>
      </c>
      <c r="G13" s="41">
        <v>25.9</v>
      </c>
      <c r="H13" s="29" t="s">
        <v>30</v>
      </c>
      <c r="I13" s="16">
        <f>F13*G13/100</f>
        <v>162163.008</v>
      </c>
      <c r="J13" s="16"/>
      <c r="K13" s="16">
        <f>F13+I13</f>
        <v>788275.00800000003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788041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788041</v>
      </c>
      <c r="E15" s="50" t="s">
        <v>12</v>
      </c>
      <c r="F15" s="114" t="s">
        <v>31</v>
      </c>
      <c r="G15" s="114"/>
      <c r="H15" s="50" t="s">
        <v>34</v>
      </c>
      <c r="I15" s="51">
        <f>K11</f>
        <v>786459.28319999995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1581.7168000000529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77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 ht="23.25" customHeight="1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7"/>
  <sheetViews>
    <sheetView topLeftCell="A11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30" customHeight="1">
      <c r="B4" s="6"/>
      <c r="C4" s="6" t="s">
        <v>2</v>
      </c>
      <c r="D4" s="7"/>
      <c r="E4" s="95" t="s">
        <v>44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626112</v>
      </c>
      <c r="E11" s="91" t="s">
        <v>73</v>
      </c>
      <c r="F11" s="17">
        <f>D11</f>
        <v>626112</v>
      </c>
      <c r="G11" s="41">
        <v>25.55</v>
      </c>
      <c r="H11" s="29" t="s">
        <v>30</v>
      </c>
      <c r="I11" s="16">
        <f>F11*G11/100</f>
        <v>159971.61600000001</v>
      </c>
      <c r="J11" s="16"/>
      <c r="K11" s="16">
        <f>F11+I11</f>
        <v>786083.61600000004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75</v>
      </c>
      <c r="F12" s="17">
        <f>F11</f>
        <v>626112</v>
      </c>
      <c r="G12" s="41">
        <v>25.7</v>
      </c>
      <c r="H12" s="29" t="s">
        <v>30</v>
      </c>
      <c r="I12" s="16">
        <f>F12*G12/100</f>
        <v>160910.78400000001</v>
      </c>
      <c r="J12" s="16"/>
      <c r="K12" s="16">
        <f>F12+I12</f>
        <v>787022.78399999999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161929</v>
      </c>
      <c r="E13" s="92" t="s">
        <v>95</v>
      </c>
      <c r="F13" s="17">
        <f>F12</f>
        <v>626112</v>
      </c>
      <c r="G13" s="30">
        <v>25.83</v>
      </c>
      <c r="H13" s="29" t="s">
        <v>30</v>
      </c>
      <c r="I13" s="16">
        <f>F13*G13/100</f>
        <v>161724.72959999999</v>
      </c>
      <c r="J13" s="16"/>
      <c r="K13" s="16">
        <f>F13+I13</f>
        <v>787836.72959999996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788041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788041</v>
      </c>
      <c r="E15" s="50" t="s">
        <v>12</v>
      </c>
      <c r="F15" s="114" t="s">
        <v>31</v>
      </c>
      <c r="G15" s="114"/>
      <c r="H15" s="50" t="s">
        <v>34</v>
      </c>
      <c r="I15" s="51">
        <f>K11</f>
        <v>786083.61600000004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1957.3839999999618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78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 ht="23.25" customHeight="1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7"/>
  <sheetViews>
    <sheetView topLeftCell="A7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30" customHeight="1">
      <c r="B4" s="6"/>
      <c r="C4" s="6" t="s">
        <v>2</v>
      </c>
      <c r="D4" s="7"/>
      <c r="E4" s="95" t="s">
        <v>45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626112</v>
      </c>
      <c r="E11" s="91" t="s">
        <v>73</v>
      </c>
      <c r="F11" s="17">
        <f>D11</f>
        <v>626112</v>
      </c>
      <c r="G11" s="41">
        <v>26.53</v>
      </c>
      <c r="H11" s="29" t="s">
        <v>30</v>
      </c>
      <c r="I11" s="16">
        <f>F11*G11/100</f>
        <v>166107.51360000001</v>
      </c>
      <c r="J11" s="16"/>
      <c r="K11" s="16">
        <f>F11+I11</f>
        <v>792219.51359999995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75</v>
      </c>
      <c r="F12" s="17">
        <f>F11</f>
        <v>626112</v>
      </c>
      <c r="G12" s="30">
        <v>26.69</v>
      </c>
      <c r="H12" s="29" t="s">
        <v>30</v>
      </c>
      <c r="I12" s="16">
        <f>F12*G12/100</f>
        <v>167109.29280000002</v>
      </c>
      <c r="J12" s="16"/>
      <c r="K12" s="16">
        <f>F12+I12</f>
        <v>793221.29280000005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167656</v>
      </c>
      <c r="E13" s="38" t="s">
        <v>91</v>
      </c>
      <c r="F13" s="17">
        <f>F12</f>
        <v>626112</v>
      </c>
      <c r="G13" s="41">
        <v>26.9</v>
      </c>
      <c r="H13" s="29" t="s">
        <v>30</v>
      </c>
      <c r="I13" s="16">
        <f>F13*G13/100</f>
        <v>168424.128</v>
      </c>
      <c r="J13" s="16"/>
      <c r="K13" s="16">
        <f>F13+I13</f>
        <v>794536.12800000003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793768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793768</v>
      </c>
      <c r="E15" s="50" t="s">
        <v>12</v>
      </c>
      <c r="F15" s="114" t="s">
        <v>31</v>
      </c>
      <c r="G15" s="114"/>
      <c r="H15" s="50" t="s">
        <v>34</v>
      </c>
      <c r="I15" s="51">
        <f>K11</f>
        <v>792219.51359999995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1548.4864000000525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79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 ht="23.25" customHeight="1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7"/>
  <sheetViews>
    <sheetView topLeftCell="A11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30" customHeight="1">
      <c r="B4" s="6"/>
      <c r="C4" s="6" t="s">
        <v>2</v>
      </c>
      <c r="D4" s="7"/>
      <c r="E4" s="95" t="s">
        <v>46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627749</v>
      </c>
      <c r="E11" s="91" t="s">
        <v>73</v>
      </c>
      <c r="F11" s="17">
        <f>D11</f>
        <v>627749</v>
      </c>
      <c r="G11" s="41">
        <v>25.17</v>
      </c>
      <c r="H11" s="29" t="s">
        <v>30</v>
      </c>
      <c r="I11" s="16">
        <f>F11*G11/100</f>
        <v>158004.42330000002</v>
      </c>
      <c r="J11" s="16"/>
      <c r="K11" s="16">
        <f>F11+I11</f>
        <v>785753.42330000002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80</v>
      </c>
      <c r="F12" s="17">
        <f>F11</f>
        <v>627749</v>
      </c>
      <c r="G12" s="30">
        <v>25.45</v>
      </c>
      <c r="H12" s="29" t="s">
        <v>30</v>
      </c>
      <c r="I12" s="16">
        <f>F12*G12/100</f>
        <v>159762.12049999999</v>
      </c>
      <c r="J12" s="16"/>
      <c r="K12" s="16">
        <f>F12+I12</f>
        <v>787511.12049999996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159708</v>
      </c>
      <c r="E13" s="92" t="s">
        <v>95</v>
      </c>
      <c r="F13" s="17">
        <f>F12</f>
        <v>627749</v>
      </c>
      <c r="G13" s="30">
        <v>25.51</v>
      </c>
      <c r="H13" s="29" t="s">
        <v>30</v>
      </c>
      <c r="I13" s="16">
        <f>F13*G13/100</f>
        <v>160138.76990000001</v>
      </c>
      <c r="J13" s="16"/>
      <c r="K13" s="16">
        <f>F13+I13</f>
        <v>787887.76989999996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787457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787457</v>
      </c>
      <c r="E15" s="50" t="s">
        <v>12</v>
      </c>
      <c r="F15" s="114" t="s">
        <v>31</v>
      </c>
      <c r="G15" s="114"/>
      <c r="H15" s="50" t="s">
        <v>34</v>
      </c>
      <c r="I15" s="51">
        <f>K11</f>
        <v>785753.42330000002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1703.576699999976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81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 ht="23.25" customHeight="1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7"/>
  <sheetViews>
    <sheetView topLeftCell="A7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30" customHeight="1">
      <c r="B4" s="6"/>
      <c r="C4" s="6" t="s">
        <v>2</v>
      </c>
      <c r="D4" s="7"/>
      <c r="E4" s="95" t="s">
        <v>47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598682</v>
      </c>
      <c r="E11" s="91" t="s">
        <v>73</v>
      </c>
      <c r="F11" s="17">
        <f>D11</f>
        <v>598682</v>
      </c>
      <c r="G11" s="41">
        <v>29.7</v>
      </c>
      <c r="H11" s="29" t="s">
        <v>30</v>
      </c>
      <c r="I11" s="16">
        <f>F11*G11/100</f>
        <v>177808.55399999997</v>
      </c>
      <c r="J11" s="16"/>
      <c r="K11" s="16">
        <f>F11+I11</f>
        <v>776490.554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93</v>
      </c>
      <c r="F12" s="17">
        <f>F11</f>
        <v>598682</v>
      </c>
      <c r="G12" s="30">
        <v>29.91</v>
      </c>
      <c r="H12" s="29" t="s">
        <v>30</v>
      </c>
      <c r="I12" s="16">
        <f>F12*G12/100</f>
        <v>179065.7862</v>
      </c>
      <c r="J12" s="16"/>
      <c r="K12" s="16">
        <f>F12+I12</f>
        <v>777747.78619999997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179475</v>
      </c>
      <c r="E13" s="38" t="s">
        <v>80</v>
      </c>
      <c r="F13" s="17">
        <f>F12</f>
        <v>598682</v>
      </c>
      <c r="G13" s="41">
        <v>30.1</v>
      </c>
      <c r="H13" s="29" t="s">
        <v>30</v>
      </c>
      <c r="I13" s="16">
        <f>F13*G13/100</f>
        <v>180203.28200000001</v>
      </c>
      <c r="J13" s="16"/>
      <c r="K13" s="16">
        <f>F13+I13</f>
        <v>778885.28200000001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778157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778157</v>
      </c>
      <c r="E15" s="50" t="s">
        <v>12</v>
      </c>
      <c r="F15" s="114" t="s">
        <v>31</v>
      </c>
      <c r="G15" s="114"/>
      <c r="H15" s="50" t="s">
        <v>34</v>
      </c>
      <c r="I15" s="51">
        <f>K11</f>
        <v>776490.554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1666.4459999999963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82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 ht="23.25" customHeight="1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7"/>
  <sheetViews>
    <sheetView topLeftCell="A11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30" customHeight="1">
      <c r="B4" s="6"/>
      <c r="C4" s="6" t="s">
        <v>2</v>
      </c>
      <c r="D4" s="7"/>
      <c r="E4" s="95" t="s">
        <v>48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619623</v>
      </c>
      <c r="E11" s="91" t="s">
        <v>73</v>
      </c>
      <c r="F11" s="17">
        <f>D11</f>
        <v>619623</v>
      </c>
      <c r="G11" s="41">
        <v>27.44</v>
      </c>
      <c r="H11" s="29" t="s">
        <v>30</v>
      </c>
      <c r="I11" s="16">
        <f>F11*G11/100</f>
        <v>170024.55120000002</v>
      </c>
      <c r="J11" s="16"/>
      <c r="K11" s="16">
        <f>F11+I11</f>
        <v>789647.55119999999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75</v>
      </c>
      <c r="F12" s="17">
        <f>F11</f>
        <v>619623</v>
      </c>
      <c r="G12" s="30">
        <v>27.65</v>
      </c>
      <c r="H12" s="29" t="s">
        <v>30</v>
      </c>
      <c r="I12" s="16">
        <f>F12*G12/100</f>
        <v>171325.75949999999</v>
      </c>
      <c r="J12" s="16"/>
      <c r="K12" s="16">
        <f>F12+I12</f>
        <v>790948.75949999993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171574</v>
      </c>
      <c r="E13" s="38" t="s">
        <v>91</v>
      </c>
      <c r="F13" s="17">
        <f>F12</f>
        <v>619623</v>
      </c>
      <c r="G13" s="30">
        <v>27.79</v>
      </c>
      <c r="H13" s="29" t="s">
        <v>30</v>
      </c>
      <c r="I13" s="16">
        <f>F13*G13/100</f>
        <v>172193.23169999997</v>
      </c>
      <c r="J13" s="16"/>
      <c r="K13" s="16">
        <f>F13+I13</f>
        <v>791816.2317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791197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791197</v>
      </c>
      <c r="E15" s="50" t="s">
        <v>12</v>
      </c>
      <c r="F15" s="114" t="s">
        <v>31</v>
      </c>
      <c r="G15" s="114"/>
      <c r="H15" s="50" t="s">
        <v>34</v>
      </c>
      <c r="I15" s="51">
        <f>K11</f>
        <v>789647.55119999999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1549.4488000000129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83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 ht="23.25" customHeight="1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7"/>
  <sheetViews>
    <sheetView topLeftCell="A5" zoomScale="80" zoomScaleNormal="80" workbookViewId="0">
      <selection activeCell="C22" sqref="C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8.25" customHeight="1"/>
    <row r="3" spans="1:12" ht="25.5" customHeight="1">
      <c r="B3" s="6"/>
      <c r="C3" s="6"/>
      <c r="D3" s="7"/>
      <c r="E3" s="98" t="s">
        <v>72</v>
      </c>
      <c r="F3" s="98"/>
      <c r="G3" s="99" t="s">
        <v>15</v>
      </c>
      <c r="H3" s="99"/>
      <c r="I3" s="99"/>
      <c r="J3" s="54" t="s">
        <v>40</v>
      </c>
    </row>
    <row r="4" spans="1:12" ht="48" customHeight="1">
      <c r="B4" s="6"/>
      <c r="C4" s="6" t="s">
        <v>2</v>
      </c>
      <c r="D4" s="7"/>
      <c r="E4" s="95" t="s">
        <v>49</v>
      </c>
      <c r="F4" s="95"/>
      <c r="G4" s="99" t="s">
        <v>16</v>
      </c>
      <c r="H4" s="99"/>
      <c r="I4" s="99"/>
      <c r="J4" s="54" t="s">
        <v>40</v>
      </c>
    </row>
    <row r="5" spans="1:12" ht="10.5" customHeight="1">
      <c r="B5" s="2"/>
    </row>
    <row r="6" spans="1:12" ht="32.25" customHeight="1">
      <c r="B6" s="2"/>
      <c r="E6" s="95" t="s">
        <v>39</v>
      </c>
      <c r="F6" s="95"/>
      <c r="G6" s="96" t="s">
        <v>19</v>
      </c>
      <c r="H6" s="96"/>
      <c r="I6" s="96"/>
      <c r="J6" s="33" t="s">
        <v>41</v>
      </c>
    </row>
    <row r="7" spans="1:12" ht="8.25" customHeight="1" thickBot="1"/>
    <row r="8" spans="1:12" ht="16.5" thickTop="1" thickBot="1">
      <c r="A8" s="101" t="s">
        <v>8</v>
      </c>
      <c r="B8" s="103" t="s">
        <v>10</v>
      </c>
      <c r="C8" s="104"/>
      <c r="D8" s="104"/>
      <c r="E8" s="105" t="s">
        <v>17</v>
      </c>
      <c r="F8" s="106"/>
      <c r="G8" s="106"/>
      <c r="H8" s="106"/>
      <c r="I8" s="106"/>
      <c r="J8" s="106"/>
      <c r="K8" s="107"/>
      <c r="L8" s="27"/>
    </row>
    <row r="9" spans="1:12" ht="16.5" thickTop="1" thickBot="1">
      <c r="A9" s="102"/>
      <c r="B9" s="108"/>
      <c r="C9" s="108"/>
      <c r="D9" s="55"/>
      <c r="E9" s="105" t="s">
        <v>3</v>
      </c>
      <c r="F9" s="106"/>
      <c r="G9" s="106"/>
      <c r="H9" s="106"/>
      <c r="I9" s="106"/>
      <c r="J9" s="106"/>
      <c r="K9" s="107"/>
      <c r="L9" s="27"/>
    </row>
    <row r="10" spans="1:12" ht="42.75" customHeight="1" thickTop="1">
      <c r="A10" s="14"/>
      <c r="B10" s="109"/>
      <c r="C10" s="110"/>
      <c r="D10" s="21"/>
      <c r="E10" s="24" t="s">
        <v>4</v>
      </c>
      <c r="F10" s="31" t="s">
        <v>13</v>
      </c>
      <c r="G10" s="111" t="s">
        <v>6</v>
      </c>
      <c r="H10" s="112"/>
      <c r="I10" s="31" t="s">
        <v>5</v>
      </c>
      <c r="J10" s="32" t="s">
        <v>14</v>
      </c>
      <c r="K10" s="31" t="s">
        <v>32</v>
      </c>
      <c r="L10" s="31" t="s">
        <v>23</v>
      </c>
    </row>
    <row r="11" spans="1:12" ht="42.75" customHeight="1">
      <c r="A11" s="14">
        <v>1</v>
      </c>
      <c r="B11" s="109" t="s">
        <v>7</v>
      </c>
      <c r="C11" s="110"/>
      <c r="D11" s="16">
        <v>619623</v>
      </c>
      <c r="E11" s="91" t="s">
        <v>73</v>
      </c>
      <c r="F11" s="17">
        <f>D11</f>
        <v>619623</v>
      </c>
      <c r="G11" s="41">
        <v>27.49</v>
      </c>
      <c r="H11" s="29" t="s">
        <v>30</v>
      </c>
      <c r="I11" s="16">
        <f>F11*G11/100</f>
        <v>170334.3627</v>
      </c>
      <c r="J11" s="16"/>
      <c r="K11" s="16">
        <f>F11+I11</f>
        <v>789957.36269999994</v>
      </c>
      <c r="L11" s="16" t="s">
        <v>33</v>
      </c>
    </row>
    <row r="12" spans="1:12" ht="42.75" customHeight="1">
      <c r="A12" s="23">
        <v>2</v>
      </c>
      <c r="B12" s="52" t="s">
        <v>35</v>
      </c>
      <c r="C12" s="53"/>
      <c r="D12" s="20"/>
      <c r="E12" s="91" t="s">
        <v>75</v>
      </c>
      <c r="F12" s="17">
        <f>F11</f>
        <v>619623</v>
      </c>
      <c r="G12" s="30">
        <v>27.65</v>
      </c>
      <c r="H12" s="29" t="s">
        <v>30</v>
      </c>
      <c r="I12" s="16">
        <f>F12*G12/100</f>
        <v>171325.75949999999</v>
      </c>
      <c r="J12" s="16"/>
      <c r="K12" s="16">
        <f>F12+I12</f>
        <v>790948.75949999993</v>
      </c>
      <c r="L12" s="21"/>
    </row>
    <row r="13" spans="1:12" ht="42.75" customHeight="1">
      <c r="A13" s="23">
        <v>3</v>
      </c>
      <c r="B13" s="52" t="s">
        <v>9</v>
      </c>
      <c r="C13" s="53"/>
      <c r="D13" s="20">
        <v>171574</v>
      </c>
      <c r="E13" s="92" t="s">
        <v>95</v>
      </c>
      <c r="F13" s="17">
        <f>F12</f>
        <v>619623</v>
      </c>
      <c r="G13" s="41">
        <v>27.8</v>
      </c>
      <c r="H13" s="29" t="s">
        <v>30</v>
      </c>
      <c r="I13" s="16">
        <f>F13*G13/100</f>
        <v>172255.19400000002</v>
      </c>
      <c r="J13" s="16"/>
      <c r="K13" s="16">
        <f>F13+I13</f>
        <v>791878.19400000002</v>
      </c>
      <c r="L13" s="16"/>
    </row>
    <row r="14" spans="1:12" ht="26.25" customHeight="1">
      <c r="A14" s="14">
        <v>4</v>
      </c>
      <c r="B14" s="52" t="s">
        <v>36</v>
      </c>
      <c r="C14" s="53"/>
      <c r="D14" s="16"/>
      <c r="E14" s="50" t="s">
        <v>11</v>
      </c>
      <c r="F14" s="4" t="s">
        <v>25</v>
      </c>
      <c r="G14" s="12"/>
      <c r="H14" s="34" t="s">
        <v>26</v>
      </c>
      <c r="I14" s="35">
        <f>D15</f>
        <v>791197</v>
      </c>
      <c r="J14" s="12"/>
      <c r="K14" s="5"/>
    </row>
    <row r="15" spans="1:12" ht="33" customHeight="1">
      <c r="A15" s="14"/>
      <c r="B15" s="113" t="s">
        <v>1</v>
      </c>
      <c r="C15" s="113"/>
      <c r="D15" s="22">
        <f>SUM(D10:D14)</f>
        <v>791197</v>
      </c>
      <c r="E15" s="50" t="s">
        <v>12</v>
      </c>
      <c r="F15" s="114" t="s">
        <v>31</v>
      </c>
      <c r="G15" s="114"/>
      <c r="H15" s="50" t="s">
        <v>34</v>
      </c>
      <c r="I15" s="51">
        <f>K11</f>
        <v>789957.36269999994</v>
      </c>
      <c r="J15" s="3"/>
      <c r="K15" s="4"/>
    </row>
    <row r="16" spans="1:12" ht="16.5" customHeight="1">
      <c r="A16" s="3"/>
      <c r="B16" s="49"/>
      <c r="C16" s="49"/>
      <c r="D16" s="49"/>
      <c r="E16" s="3"/>
      <c r="F16" s="50" t="s">
        <v>18</v>
      </c>
      <c r="G16" s="3"/>
      <c r="H16" s="36" t="s">
        <v>26</v>
      </c>
      <c r="I16" s="37">
        <f>I14-I15</f>
        <v>1239.6373000000603</v>
      </c>
      <c r="J16" s="3"/>
      <c r="K16" s="4"/>
    </row>
    <row r="17" spans="1:12" ht="14.25" customHeight="1">
      <c r="A17" s="3"/>
      <c r="B17" s="28"/>
      <c r="C17" s="49"/>
      <c r="D17" s="49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8" t="s">
        <v>84</v>
      </c>
      <c r="C18" s="49"/>
      <c r="D18" s="49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49"/>
      <c r="C19" s="49"/>
      <c r="D19" s="49"/>
      <c r="E19" s="3"/>
      <c r="F19" s="3"/>
      <c r="G19" s="3"/>
      <c r="H19" s="3"/>
      <c r="I19" s="3"/>
      <c r="J19" s="3"/>
      <c r="K19" s="4"/>
    </row>
    <row r="20" spans="1:12" ht="19.5" customHeight="1">
      <c r="B20" s="28"/>
      <c r="C20" s="50"/>
      <c r="D20" s="4"/>
      <c r="E20" s="4"/>
      <c r="F20" s="4"/>
      <c r="G20" s="4"/>
      <c r="H20" s="4"/>
      <c r="I20" s="4"/>
      <c r="J20" s="4"/>
      <c r="K20" s="4"/>
      <c r="L20" s="4"/>
    </row>
    <row r="21" spans="1:12" ht="12.75" customHeight="1">
      <c r="B21" s="28"/>
      <c r="C21" s="50"/>
      <c r="D21" s="4"/>
      <c r="E21" s="4"/>
      <c r="F21" s="4"/>
      <c r="G21" s="4"/>
      <c r="H21" s="4"/>
      <c r="I21" s="4"/>
      <c r="J21" s="4"/>
      <c r="K21" s="4"/>
      <c r="L21" s="4"/>
    </row>
    <row r="22" spans="1:12">
      <c r="B22" s="28"/>
      <c r="C22" s="94" t="s">
        <v>98</v>
      </c>
      <c r="D22" s="4"/>
      <c r="E22" s="48"/>
      <c r="F22" s="48"/>
      <c r="G22" s="94" t="s">
        <v>98</v>
      </c>
      <c r="H22" s="4"/>
      <c r="I22" s="4"/>
      <c r="J22" s="116" t="s">
        <v>98</v>
      </c>
      <c r="K22" s="117"/>
    </row>
    <row r="23" spans="1:12" ht="14.25" customHeight="1">
      <c r="B23" s="100" t="s">
        <v>53</v>
      </c>
      <c r="C23" s="100"/>
      <c r="D23" s="100"/>
      <c r="E23" s="48"/>
      <c r="F23" s="100" t="s">
        <v>54</v>
      </c>
      <c r="G23" s="115"/>
      <c r="H23" s="115"/>
      <c r="I23" s="4"/>
      <c r="J23" s="100" t="s">
        <v>55</v>
      </c>
      <c r="K23" s="100"/>
    </row>
    <row r="24" spans="1:12" ht="14.25" customHeight="1">
      <c r="B24" s="100" t="s">
        <v>20</v>
      </c>
      <c r="C24" s="100"/>
      <c r="D24" s="100"/>
      <c r="E24" s="39"/>
      <c r="F24" s="100" t="s">
        <v>24</v>
      </c>
      <c r="G24" s="100"/>
      <c r="H24" s="100"/>
      <c r="I24" s="4"/>
      <c r="J24" s="100" t="s">
        <v>24</v>
      </c>
      <c r="K24" s="100"/>
    </row>
    <row r="25" spans="1:12" ht="14.25" customHeight="1">
      <c r="B25" s="100" t="s">
        <v>21</v>
      </c>
      <c r="C25" s="100"/>
      <c r="D25" s="100"/>
      <c r="E25" s="39"/>
      <c r="F25" s="100" t="s">
        <v>27</v>
      </c>
      <c r="G25" s="100"/>
      <c r="H25" s="100"/>
      <c r="I25" s="15"/>
      <c r="J25" s="100" t="s">
        <v>21</v>
      </c>
      <c r="K25" s="100"/>
    </row>
    <row r="26" spans="1:12" ht="14.25" customHeight="1">
      <c r="B26" s="100" t="s">
        <v>22</v>
      </c>
      <c r="C26" s="100"/>
      <c r="D26" s="100"/>
      <c r="E26" s="39"/>
      <c r="F26" s="100" t="s">
        <v>28</v>
      </c>
      <c r="G26" s="100"/>
      <c r="H26" s="100"/>
      <c r="I26" s="18"/>
      <c r="J26" s="100" t="s">
        <v>22</v>
      </c>
      <c r="K26" s="100"/>
    </row>
    <row r="27" spans="1:12" ht="15.75" customHeight="1">
      <c r="B27" s="28"/>
      <c r="C27" s="28"/>
      <c r="D27" s="25"/>
      <c r="E27" s="40"/>
      <c r="F27" s="115" t="s">
        <v>29</v>
      </c>
      <c r="G27" s="115"/>
      <c r="H27" s="115"/>
      <c r="I27" s="19"/>
      <c r="J27" s="19"/>
      <c r="K27" s="8"/>
    </row>
    <row r="28" spans="1:12" ht="13.5" customHeight="1">
      <c r="B28" s="56"/>
      <c r="C28" s="9"/>
      <c r="D28" s="56"/>
      <c r="E28" s="3"/>
      <c r="F28" s="19"/>
      <c r="G28" s="19"/>
      <c r="H28" s="19"/>
      <c r="I28" s="19"/>
      <c r="J28" s="19"/>
      <c r="K28" s="3"/>
    </row>
    <row r="29" spans="1:12" ht="29.25" customHeight="1">
      <c r="B29" s="25"/>
      <c r="C29" s="25"/>
      <c r="D29" s="25"/>
    </row>
    <row r="30" spans="1:12" ht="27" customHeight="1">
      <c r="B30" s="28"/>
      <c r="C30" s="28"/>
      <c r="D30" s="28"/>
    </row>
    <row r="31" spans="1:12" ht="27" customHeight="1">
      <c r="B31" s="28"/>
      <c r="C31" s="28"/>
      <c r="D31" s="10"/>
    </row>
    <row r="32" spans="1:12" ht="27" customHeight="1">
      <c r="B32" s="28"/>
      <c r="C32" s="28"/>
      <c r="D32" s="28"/>
    </row>
    <row r="33" spans="2:4" ht="27" customHeight="1">
      <c r="B33" s="28"/>
      <c r="C33" s="28"/>
      <c r="D33" s="28"/>
    </row>
    <row r="34" spans="2:4" ht="27" customHeight="1">
      <c r="B34" s="28"/>
      <c r="C34" s="28"/>
      <c r="D34" s="28"/>
    </row>
    <row r="35" spans="2:4" ht="27" customHeight="1">
      <c r="B35" s="28"/>
      <c r="C35" s="28"/>
      <c r="D35" s="56"/>
    </row>
    <row r="36" spans="2:4" ht="27" customHeight="1">
      <c r="B36" s="56"/>
      <c r="C36" s="9"/>
      <c r="D36" s="56"/>
    </row>
    <row r="37" spans="2:4" ht="27" customHeight="1">
      <c r="B37" s="11"/>
      <c r="C37" s="9"/>
      <c r="D37" s="11"/>
    </row>
  </sheetData>
  <mergeCells count="31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J22:K22"/>
    <mergeCell ref="B23:D23"/>
    <mergeCell ref="F23:H23"/>
    <mergeCell ref="J23:K23"/>
    <mergeCell ref="F26:H26"/>
    <mergeCell ref="B26:D26"/>
    <mergeCell ref="J26:K26"/>
    <mergeCell ref="F27:H27"/>
    <mergeCell ref="B24:D24"/>
    <mergeCell ref="F24:H24"/>
    <mergeCell ref="J24:K24"/>
    <mergeCell ref="B25:D25"/>
    <mergeCell ref="F25:H25"/>
    <mergeCell ref="J25:K25"/>
  </mergeCells>
  <pageMargins left="1.7" right="0.2" top="0.25" bottom="0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2016-04-06T16:27:44Z</dcterms:modified>
</cp:coreProperties>
</file>