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0" windowWidth="2070" windowHeight="1155" activeTab="4"/>
  </bookViews>
  <sheets>
    <sheet name="01" sheetId="402" r:id="rId1"/>
    <sheet name="1" sheetId="392" r:id="rId2"/>
    <sheet name="2" sheetId="393" r:id="rId3"/>
    <sheet name="1," sheetId="394" r:id="rId4"/>
    <sheet name="2," sheetId="403" r:id="rId5"/>
  </sheets>
  <calcPr calcId="124519"/>
</workbook>
</file>

<file path=xl/calcChain.xml><?xml version="1.0" encoding="utf-8"?>
<calcChain xmlns="http://schemas.openxmlformats.org/spreadsheetml/2006/main">
  <c r="D15" i="403"/>
  <c r="I14" s="1"/>
  <c r="L11"/>
  <c r="L12" s="1"/>
  <c r="L13" s="1"/>
  <c r="J11"/>
  <c r="M11" s="1"/>
  <c r="I15" s="1"/>
  <c r="F11"/>
  <c r="F12" s="1"/>
  <c r="M13" i="394"/>
  <c r="M12"/>
  <c r="M11"/>
  <c r="L13"/>
  <c r="L12"/>
  <c r="L11"/>
  <c r="D15"/>
  <c r="S22" i="402"/>
  <c r="S18"/>
  <c r="S14"/>
  <c r="E20" s="1"/>
  <c r="S20"/>
  <c r="S19"/>
  <c r="S15"/>
  <c r="S16"/>
  <c r="S12"/>
  <c r="S11"/>
  <c r="R19"/>
  <c r="R15"/>
  <c r="R11"/>
  <c r="P20"/>
  <c r="P19"/>
  <c r="P16"/>
  <c r="P12"/>
  <c r="P11"/>
  <c r="L20"/>
  <c r="L19"/>
  <c r="L16"/>
  <c r="L15"/>
  <c r="L12"/>
  <c r="L11"/>
  <c r="E19"/>
  <c r="E17"/>
  <c r="D17"/>
  <c r="F13" i="403" l="1"/>
  <c r="J12"/>
  <c r="M12" s="1"/>
  <c r="I16"/>
  <c r="F11" i="394"/>
  <c r="I14"/>
  <c r="F12" i="393"/>
  <c r="F13" s="1"/>
  <c r="D16"/>
  <c r="I15" s="1"/>
  <c r="F12" i="392"/>
  <c r="F13" s="1"/>
  <c r="D16"/>
  <c r="I15" s="1"/>
  <c r="J13" i="403" l="1"/>
  <c r="M13" s="1"/>
  <c r="F12" i="394"/>
  <c r="F13" s="1"/>
  <c r="J11"/>
  <c r="I15" s="1"/>
  <c r="I16" s="1"/>
  <c r="E21" i="402"/>
  <c r="J13" i="394"/>
  <c r="J12"/>
  <c r="F14" i="393"/>
  <c r="J13"/>
  <c r="M13" s="1"/>
  <c r="J12"/>
  <c r="M12" s="1"/>
  <c r="I16" s="1"/>
  <c r="I17" s="1"/>
  <c r="F14" i="392"/>
  <c r="J13"/>
  <c r="M13" s="1"/>
  <c r="J12"/>
  <c r="M12" s="1"/>
  <c r="I16" s="1"/>
  <c r="I17" s="1"/>
  <c r="J14" i="393" l="1"/>
  <c r="M14" s="1"/>
  <c r="J14" i="392"/>
  <c r="M14" s="1"/>
</calcChain>
</file>

<file path=xl/sharedStrings.xml><?xml version="1.0" encoding="utf-8"?>
<sst xmlns="http://schemas.openxmlformats.org/spreadsheetml/2006/main" count="346" uniqueCount="84">
  <si>
    <t>COMPERATIVE STATEMENT CUM FINANCIAL REVIEW</t>
  </si>
  <si>
    <t>TOTAL</t>
  </si>
  <si>
    <t>Name of Work:</t>
  </si>
  <si>
    <t>Rate Quoted by Each Firm</t>
  </si>
  <si>
    <t>Name of Contractor</t>
  </si>
  <si>
    <t>Amount of Premium</t>
  </si>
  <si>
    <t xml:space="preserve">Rate Quoted </t>
  </si>
  <si>
    <t xml:space="preserve">Cost of S.I :                </t>
  </si>
  <si>
    <t>Sr.No.</t>
  </si>
  <si>
    <t xml:space="preserve">Cost of Carriage    </t>
  </si>
  <si>
    <t>(A)         Detail of as per Estimate</t>
  </si>
  <si>
    <t>(A)</t>
  </si>
  <si>
    <t>(B)</t>
  </si>
  <si>
    <t>Schedule Items</t>
  </si>
  <si>
    <t>Diff: Cost of Other Items</t>
  </si>
  <si>
    <t>Date of Issue:</t>
  </si>
  <si>
    <t xml:space="preserve">Date of Opening: </t>
  </si>
  <si>
    <t>(B)        Detail of As per Bid Cost</t>
  </si>
  <si>
    <t>Saving</t>
  </si>
  <si>
    <t>T.S Amount:</t>
  </si>
  <si>
    <t>DIVISIONAL ACCOUNTS OFFICER</t>
  </si>
  <si>
    <t>HIGHWAYS DIVISION</t>
  </si>
  <si>
    <t>MATIARI</t>
  </si>
  <si>
    <t>Remarks</t>
  </si>
  <si>
    <t>EXECUTIVE ENGINEER</t>
  </si>
  <si>
    <t>As per T.S Cost:</t>
  </si>
  <si>
    <t>Rs.</t>
  </si>
  <si>
    <t>AUQAF DEPARTMENT</t>
  </si>
  <si>
    <t>GOVERNMENT OF SINDH</t>
  </si>
  <si>
    <t>@ HYDERABAD</t>
  </si>
  <si>
    <t>As per (Lowest) Bid Cost:</t>
  </si>
  <si>
    <t>Total Amount of Bid</t>
  </si>
  <si>
    <t>1st Lowest</t>
  </si>
  <si>
    <t>(-)  Rs.</t>
  </si>
  <si>
    <t>Cost of Bitumen                (-)</t>
  </si>
  <si>
    <t>Cost of Ceiling:                 (-)</t>
  </si>
  <si>
    <t>SIKILADHO KAKA</t>
  </si>
  <si>
    <t>ALI MOHAMMAD JAT</t>
  </si>
  <si>
    <t>ARSHAD HUSSAIN BHUTTO</t>
  </si>
  <si>
    <t>Community Development Programme-2016-17 (NA-218)</t>
  </si>
  <si>
    <t>M&amp;R Programme-2016-17</t>
  </si>
  <si>
    <t>% Above</t>
  </si>
  <si>
    <t>(+)</t>
  </si>
  <si>
    <t>Cost of Ceiling:                 (+)</t>
  </si>
  <si>
    <t>(-)</t>
  </si>
  <si>
    <t>% Below</t>
  </si>
  <si>
    <t>PART "A"</t>
  </si>
  <si>
    <t>PART "B" 
Culvert</t>
  </si>
  <si>
    <t>Part</t>
  </si>
  <si>
    <t>A</t>
  </si>
  <si>
    <t>B</t>
  </si>
  <si>
    <t>C</t>
  </si>
  <si>
    <t>Cost of Bitumen (-)</t>
  </si>
  <si>
    <t>Total</t>
  </si>
  <si>
    <t>Others</t>
  </si>
  <si>
    <t>M/s. Zahid Hussain Kurir</t>
  </si>
  <si>
    <r>
      <t xml:space="preserve">As per (Lowest) Bid Cost:(-)      </t>
    </r>
    <r>
      <rPr>
        <u/>
        <sz val="11"/>
        <color theme="1"/>
        <rFont val="Times New Roman"/>
        <family val="1"/>
      </rPr>
      <t>Rs.</t>
    </r>
  </si>
  <si>
    <t>M/s. Mohammad Yaseen Kaka</t>
  </si>
  <si>
    <t>-sd-</t>
  </si>
  <si>
    <t>Tender Invited vide No. 1384, Dated: 22-11-2016</t>
  </si>
  <si>
    <t>15-12-2016</t>
  </si>
  <si>
    <t>Community Development Programme-2016-17 (P.S-43)</t>
  </si>
  <si>
    <t>Construction of link road from Bego Kaka Agro Rahu Road to Village Wazir Rahu vi Village Allah Warayo Rahu Road Mile 0/0-1/0</t>
  </si>
  <si>
    <t>13.790 (M)</t>
  </si>
  <si>
    <t>Cost of Ceiling:  (-)</t>
  </si>
  <si>
    <t>(+) 2,410</t>
  </si>
  <si>
    <t>x</t>
  </si>
  <si>
    <t>=</t>
  </si>
  <si>
    <r>
      <t xml:space="preserve">The bid quoted by </t>
    </r>
    <r>
      <rPr>
        <b/>
        <u/>
        <sz val="11"/>
        <color theme="1"/>
        <rFont val="Times New Roman"/>
        <family val="1"/>
      </rPr>
      <t>M/s. Mohammad Yaseen Kaka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1,33,97,347/-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</si>
  <si>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Construction of C.C Block at Different Streets of Hala New</t>
  </si>
  <si>
    <t>5.000 (M)</t>
  </si>
  <si>
    <t>M/s. Irshad Ali Dahri</t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</si>
  <si>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 Irshad Ali Dahri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Rs.48,98,394/-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</si>
  <si>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Construction of C.C Block at Different Streets of Village Saeed Khan Laghari</t>
  </si>
  <si>
    <r>
      <t xml:space="preserve">The bid quoted by </t>
    </r>
    <r>
      <rPr>
        <b/>
        <u/>
        <sz val="11"/>
        <color theme="1"/>
        <rFont val="Times New Roman"/>
        <family val="1"/>
      </rPr>
      <t xml:space="preserve">M/s. Mohammad Yaseen Kaka 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Rs.49,10,030/- 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</si>
  <si>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M&amp;R of link road from Village Bhale Dino Kaka upto Bego Kaka Road to Agro Rahu Road via Village Pir Bux Kaka Road Mile 0/0-1/3 (In Portions)</t>
  </si>
  <si>
    <t>11.391 (M)</t>
  </si>
  <si>
    <r>
      <t xml:space="preserve">The bid quoted by </t>
    </r>
    <r>
      <rPr>
        <b/>
        <u/>
        <sz val="11"/>
        <color theme="1"/>
        <rFont val="Times New Roman"/>
        <family val="1"/>
      </rPr>
      <t>M/s. Mohammad Yaseen Kaka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Rs.1,12,42,409/- 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</si>
  <si>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M&amp;R of link road from Palijani Station Road to Oderolal Station Road Mile 2/0-3/4</t>
  </si>
  <si>
    <t>10.976 (M)</t>
  </si>
  <si>
    <r>
      <t xml:space="preserve">The bid quoted by </t>
    </r>
    <r>
      <rPr>
        <b/>
        <u/>
        <sz val="11"/>
        <color theme="1"/>
        <rFont val="Times New Roman"/>
        <family val="1"/>
      </rPr>
      <t>M/s. Zahid Hussain Kurir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 xml:space="preserve">Rs.1,08,60,547/- 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</si>
  <si>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M/s. Sindh Builders</t>
  </si>
  <si>
    <t>M/s. Zulfiqar Ali Sahito</t>
  </si>
  <si>
    <t>M/s. M. Yaseen &amp; Co.</t>
  </si>
</sst>
</file>

<file path=xl/styles.xml><?xml version="1.0" encoding="utf-8"?>
<styleSheet xmlns="http://schemas.openxmlformats.org/spreadsheetml/2006/main">
  <numFmts count="2">
    <numFmt numFmtId="164" formatCode="_(* #,##0.0000_);_(* \(#,##0.0000\);_(* &quot;-&quot;????_);_(@_)"/>
    <numFmt numFmtId="165" formatCode="_(* #,##0_);_(* \(#,##0\);_(* &quot;-&quot;????_);_(@_)"/>
  </numFmts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1"/>
      <name val="Times New Roman"/>
      <family val="1"/>
    </font>
    <font>
      <sz val="12"/>
      <color theme="1"/>
      <name val="Times New Roman"/>
      <family val="1"/>
    </font>
    <font>
      <u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theme="1"/>
      <name val="Times New Roman"/>
      <family val="1"/>
    </font>
    <font>
      <b/>
      <u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/>
    </xf>
    <xf numFmtId="0" fontId="1" fillId="0" borderId="10" xfId="0" applyFont="1" applyBorder="1"/>
    <xf numFmtId="0" fontId="4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3" fontId="1" fillId="0" borderId="7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18" xfId="0" applyFont="1" applyBorder="1"/>
    <xf numFmtId="0" fontId="1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14" fontId="1" fillId="0" borderId="0" xfId="0" quotePrefix="1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0" xfId="0" applyFont="1"/>
    <xf numFmtId="0" fontId="2" fillId="0" borderId="16" xfId="0" applyFont="1" applyBorder="1" applyAlignment="1">
      <alignment vertical="center"/>
    </xf>
    <xf numFmtId="0" fontId="1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65" fontId="1" fillId="0" borderId="24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3" fontId="7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center" vertical="top"/>
    </xf>
    <xf numFmtId="3" fontId="1" fillId="0" borderId="3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left" vertical="center"/>
    </xf>
    <xf numFmtId="3" fontId="7" fillId="0" borderId="30" xfId="0" applyNumberFormat="1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4" fontId="1" fillId="0" borderId="0" xfId="0" quotePrefix="1" applyNumberFormat="1" applyFont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3" fontId="2" fillId="0" borderId="8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horizontal="left" vertical="center"/>
    </xf>
    <xf numFmtId="164" fontId="1" fillId="0" borderId="24" xfId="0" quotePrefix="1" applyNumberFormat="1" applyFont="1" applyBorder="1" applyAlignment="1">
      <alignment vertical="center"/>
    </xf>
    <xf numFmtId="3" fontId="2" fillId="0" borderId="24" xfId="0" quotePrefix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4" fontId="1" fillId="0" borderId="0" xfId="0" quotePrefix="1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3" fontId="7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3" fontId="7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10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143042</xdr:colOff>
      <xdr:row>0</xdr:row>
      <xdr:rowOff>178593</xdr:rowOff>
    </xdr:from>
    <xdr:to>
      <xdr:col>3</xdr:col>
      <xdr:colOff>714542</xdr:colOff>
      <xdr:row>2</xdr:row>
      <xdr:rowOff>357186</xdr:rowOff>
    </xdr:to>
    <xdr:sp macro="" textlink="">
      <xdr:nvSpPr>
        <xdr:cNvPr id="2" name="Oval 1"/>
        <xdr:cNvSpPr/>
      </xdr:nvSpPr>
      <xdr:spPr>
        <a:xfrm>
          <a:off x="1324142" y="178593"/>
          <a:ext cx="885825" cy="464343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5"/>
  <sheetViews>
    <sheetView topLeftCell="C8" zoomScale="85" zoomScaleNormal="85" workbookViewId="0">
      <selection activeCell="J15" sqref="J15:J18"/>
    </sheetView>
  </sheetViews>
  <sheetFormatPr defaultRowHeight="15"/>
  <cols>
    <col min="1" max="1" width="5.7109375" style="1" customWidth="1"/>
    <col min="2" max="2" width="12" style="1" customWidth="1"/>
    <col min="3" max="3" width="4.7109375" style="1" customWidth="1"/>
    <col min="4" max="4" width="12.42578125" style="1" customWidth="1"/>
    <col min="5" max="5" width="10" style="1" customWidth="1"/>
    <col min="6" max="8" width="2.7109375" style="1" customWidth="1"/>
    <col min="9" max="9" width="11.28515625" style="1" customWidth="1"/>
    <col min="10" max="10" width="17.28515625" style="1" customWidth="1"/>
    <col min="11" max="11" width="5" style="1" customWidth="1"/>
    <col min="12" max="12" width="11.28515625" style="1" customWidth="1"/>
    <col min="13" max="13" width="5.7109375" style="1" customWidth="1"/>
    <col min="14" max="14" width="10.7109375" style="1" customWidth="1"/>
    <col min="15" max="15" width="3.85546875" style="1" customWidth="1"/>
    <col min="16" max="16" width="8.7109375" style="1" customWidth="1"/>
    <col min="17" max="17" width="3.7109375" style="1" customWidth="1"/>
    <col min="18" max="18" width="8.42578125" style="1" customWidth="1"/>
    <col min="19" max="19" width="13.42578125" style="1" customWidth="1"/>
    <col min="20" max="20" width="3" style="1" customWidth="1"/>
    <col min="21" max="21" width="3.5703125" style="1" bestFit="1" customWidth="1"/>
    <col min="22" max="22" width="3" style="1" customWidth="1"/>
    <col min="23" max="23" width="9.85546875" style="1" customWidth="1"/>
    <col min="24" max="16384" width="9.140625" style="1"/>
  </cols>
  <sheetData>
    <row r="1" spans="1:23" ht="20.2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3" ht="8.25" customHeight="1"/>
    <row r="3" spans="1:23" ht="21.75" customHeight="1">
      <c r="B3" s="6"/>
      <c r="C3" s="6"/>
      <c r="D3" s="7"/>
      <c r="E3" s="105" t="s">
        <v>61</v>
      </c>
      <c r="F3" s="105"/>
      <c r="G3" s="105"/>
      <c r="H3" s="105"/>
      <c r="I3" s="105"/>
      <c r="J3" s="105"/>
      <c r="K3" s="105"/>
      <c r="L3" s="105"/>
      <c r="M3" s="53"/>
      <c r="N3" s="106" t="s">
        <v>15</v>
      </c>
      <c r="O3" s="106"/>
      <c r="P3" s="106"/>
      <c r="Q3" s="107" t="s">
        <v>60</v>
      </c>
      <c r="R3" s="107"/>
    </row>
    <row r="4" spans="1:23" ht="62.25" customHeight="1">
      <c r="B4" s="6"/>
      <c r="C4" s="6" t="s">
        <v>2</v>
      </c>
      <c r="D4" s="7"/>
      <c r="E4" s="108" t="s">
        <v>62</v>
      </c>
      <c r="F4" s="108"/>
      <c r="G4" s="108"/>
      <c r="H4" s="108"/>
      <c r="I4" s="108"/>
      <c r="J4" s="108"/>
      <c r="K4" s="108"/>
      <c r="L4" s="108"/>
      <c r="M4" s="47"/>
      <c r="N4" s="106" t="s">
        <v>16</v>
      </c>
      <c r="O4" s="106"/>
      <c r="P4" s="106"/>
      <c r="Q4" s="107" t="s">
        <v>60</v>
      </c>
      <c r="R4" s="107"/>
    </row>
    <row r="5" spans="1:23" ht="10.5" customHeight="1">
      <c r="B5" s="2"/>
    </row>
    <row r="6" spans="1:23">
      <c r="B6" s="2"/>
      <c r="E6" s="112" t="s">
        <v>59</v>
      </c>
      <c r="F6" s="112"/>
      <c r="G6" s="112"/>
      <c r="H6" s="112"/>
      <c r="I6" s="112"/>
      <c r="J6" s="112"/>
      <c r="K6" s="112"/>
      <c r="N6" s="113" t="s">
        <v>19</v>
      </c>
      <c r="O6" s="113"/>
      <c r="P6" s="113"/>
      <c r="Q6" s="54" t="s">
        <v>63</v>
      </c>
      <c r="R6" s="54"/>
    </row>
    <row r="7" spans="1:23" ht="8.25" customHeight="1" thickBot="1"/>
    <row r="8" spans="1:23" ht="16.5" customHeight="1" thickTop="1" thickBot="1">
      <c r="A8" s="114" t="s">
        <v>8</v>
      </c>
      <c r="B8" s="116" t="s">
        <v>10</v>
      </c>
      <c r="C8" s="117"/>
      <c r="D8" s="117"/>
      <c r="E8" s="117"/>
      <c r="F8" s="117"/>
      <c r="G8" s="117"/>
      <c r="H8" s="117"/>
      <c r="I8" s="118"/>
      <c r="J8" s="119" t="s">
        <v>17</v>
      </c>
      <c r="K8" s="120"/>
      <c r="L8" s="120"/>
      <c r="M8" s="120"/>
      <c r="N8" s="120"/>
      <c r="O8" s="120"/>
      <c r="P8" s="120"/>
      <c r="Q8" s="120"/>
      <c r="R8" s="120"/>
      <c r="S8" s="121"/>
      <c r="T8" s="119"/>
      <c r="U8" s="120"/>
      <c r="V8" s="120"/>
      <c r="W8" s="122"/>
    </row>
    <row r="9" spans="1:23" ht="16.5" thickTop="1" thickBot="1">
      <c r="A9" s="115"/>
      <c r="B9" s="123"/>
      <c r="C9" s="124"/>
      <c r="D9" s="125"/>
      <c r="E9" s="120"/>
      <c r="F9" s="120"/>
      <c r="G9" s="120"/>
      <c r="H9" s="121"/>
      <c r="I9" s="55"/>
      <c r="J9" s="119" t="s">
        <v>3</v>
      </c>
      <c r="K9" s="120"/>
      <c r="L9" s="120"/>
      <c r="M9" s="120"/>
      <c r="N9" s="120"/>
      <c r="O9" s="120"/>
      <c r="P9" s="120"/>
      <c r="Q9" s="120"/>
      <c r="R9" s="120"/>
      <c r="S9" s="121"/>
      <c r="T9" s="119"/>
      <c r="U9" s="120"/>
      <c r="V9" s="120"/>
      <c r="W9" s="122"/>
    </row>
    <row r="10" spans="1:23" ht="40.5" customHeight="1" thickTop="1">
      <c r="A10" s="56"/>
      <c r="B10" s="126"/>
      <c r="C10" s="127"/>
      <c r="D10" s="48" t="s">
        <v>46</v>
      </c>
      <c r="E10" s="128" t="s">
        <v>47</v>
      </c>
      <c r="F10" s="129"/>
      <c r="G10" s="129"/>
      <c r="H10" s="127"/>
      <c r="I10" s="48"/>
      <c r="J10" s="57" t="s">
        <v>4</v>
      </c>
      <c r="K10" s="24" t="s">
        <v>48</v>
      </c>
      <c r="L10" s="57" t="s">
        <v>13</v>
      </c>
      <c r="M10" s="109" t="s">
        <v>6</v>
      </c>
      <c r="N10" s="111"/>
      <c r="O10" s="109" t="s">
        <v>5</v>
      </c>
      <c r="P10" s="111"/>
      <c r="Q10" s="130" t="s">
        <v>14</v>
      </c>
      <c r="R10" s="131"/>
      <c r="S10" s="57" t="s">
        <v>31</v>
      </c>
      <c r="T10" s="109" t="s">
        <v>23</v>
      </c>
      <c r="U10" s="110"/>
      <c r="V10" s="110"/>
      <c r="W10" s="111"/>
    </row>
    <row r="11" spans="1:23" ht="22.5" customHeight="1">
      <c r="A11" s="14">
        <v>1</v>
      </c>
      <c r="B11" s="135" t="s">
        <v>7</v>
      </c>
      <c r="C11" s="136"/>
      <c r="D11" s="16">
        <v>13337049</v>
      </c>
      <c r="E11" s="137">
        <v>159002</v>
      </c>
      <c r="F11" s="138"/>
      <c r="G11" s="138"/>
      <c r="H11" s="139"/>
      <c r="I11" s="16"/>
      <c r="J11" s="140" t="s">
        <v>57</v>
      </c>
      <c r="K11" s="58" t="s">
        <v>49</v>
      </c>
      <c r="L11" s="16">
        <f>D11</f>
        <v>13337049</v>
      </c>
      <c r="M11" s="59">
        <v>2.17</v>
      </c>
      <c r="N11" s="60" t="s">
        <v>45</v>
      </c>
      <c r="O11" s="34" t="s">
        <v>44</v>
      </c>
      <c r="P11" s="84">
        <f>L11*M11%</f>
        <v>289413.9633</v>
      </c>
      <c r="Q11" s="34" t="s">
        <v>44</v>
      </c>
      <c r="R11" s="39">
        <f>D14</f>
        <v>582993</v>
      </c>
      <c r="S11" s="16">
        <f>L11-P11-R11</f>
        <v>12464642.036699999</v>
      </c>
      <c r="T11" s="143"/>
      <c r="U11" s="144"/>
      <c r="V11" s="144"/>
      <c r="W11" s="139"/>
    </row>
    <row r="12" spans="1:23" ht="22.5" customHeight="1">
      <c r="A12" s="14">
        <v>2</v>
      </c>
      <c r="B12" s="135" t="s">
        <v>64</v>
      </c>
      <c r="C12" s="136"/>
      <c r="D12" s="16">
        <v>266675</v>
      </c>
      <c r="E12" s="137" t="s">
        <v>65</v>
      </c>
      <c r="F12" s="138"/>
      <c r="G12" s="138"/>
      <c r="H12" s="139"/>
      <c r="I12" s="16"/>
      <c r="J12" s="141"/>
      <c r="K12" s="58" t="s">
        <v>50</v>
      </c>
      <c r="L12" s="16">
        <f>E11</f>
        <v>159002</v>
      </c>
      <c r="M12" s="59">
        <v>17.32</v>
      </c>
      <c r="N12" s="60" t="s">
        <v>41</v>
      </c>
      <c r="O12" s="34" t="s">
        <v>42</v>
      </c>
      <c r="P12" s="84">
        <f>L12*M12%</f>
        <v>27539.146399999998</v>
      </c>
      <c r="Q12" s="34"/>
      <c r="R12" s="39"/>
      <c r="S12" s="83">
        <f>L12+P12</f>
        <v>186541.1464</v>
      </c>
      <c r="T12" s="85" t="s">
        <v>66</v>
      </c>
      <c r="U12" s="61">
        <v>5</v>
      </c>
      <c r="V12" s="101" t="s">
        <v>67</v>
      </c>
      <c r="W12" s="62">
        <v>932705</v>
      </c>
    </row>
    <row r="13" spans="1:23" ht="22.5" customHeight="1" thickBot="1">
      <c r="A13" s="23">
        <v>3</v>
      </c>
      <c r="B13" s="135" t="s">
        <v>9</v>
      </c>
      <c r="C13" s="136"/>
      <c r="D13" s="16"/>
      <c r="E13" s="137">
        <v>25400</v>
      </c>
      <c r="F13" s="138"/>
      <c r="G13" s="138"/>
      <c r="H13" s="139"/>
      <c r="I13" s="16"/>
      <c r="J13" s="141"/>
      <c r="K13" s="63" t="s">
        <v>51</v>
      </c>
      <c r="L13" s="16"/>
      <c r="M13" s="59"/>
      <c r="N13" s="60"/>
      <c r="O13" s="34"/>
      <c r="P13" s="39"/>
      <c r="Q13" s="145"/>
      <c r="R13" s="146"/>
      <c r="S13" s="16"/>
      <c r="T13" s="145"/>
      <c r="U13" s="147"/>
      <c r="V13" s="147"/>
      <c r="W13" s="146"/>
    </row>
    <row r="14" spans="1:23" ht="22.5" customHeight="1" thickTop="1" thickBot="1">
      <c r="A14" s="23">
        <v>4</v>
      </c>
      <c r="B14" s="135" t="s">
        <v>52</v>
      </c>
      <c r="C14" s="136"/>
      <c r="D14" s="20">
        <v>582993</v>
      </c>
      <c r="E14" s="148"/>
      <c r="F14" s="149"/>
      <c r="G14" s="149"/>
      <c r="H14" s="150"/>
      <c r="I14" s="64"/>
      <c r="J14" s="142"/>
      <c r="K14" s="65"/>
      <c r="L14" s="66"/>
      <c r="M14" s="132"/>
      <c r="N14" s="134"/>
      <c r="O14" s="132"/>
      <c r="P14" s="134"/>
      <c r="Q14" s="151"/>
      <c r="R14" s="152"/>
      <c r="S14" s="67">
        <f>S11+W12</f>
        <v>13397347.036699999</v>
      </c>
      <c r="T14" s="132"/>
      <c r="U14" s="133"/>
      <c r="V14" s="133"/>
      <c r="W14" s="134"/>
    </row>
    <row r="15" spans="1:23" ht="22.5" customHeight="1" thickTop="1">
      <c r="A15" s="14">
        <v>5</v>
      </c>
      <c r="B15" s="135" t="s">
        <v>54</v>
      </c>
      <c r="C15" s="136"/>
      <c r="D15" s="64"/>
      <c r="E15" s="148"/>
      <c r="F15" s="149"/>
      <c r="G15" s="149"/>
      <c r="H15" s="150"/>
      <c r="I15" s="64"/>
      <c r="J15" s="140" t="s">
        <v>81</v>
      </c>
      <c r="K15" s="24" t="s">
        <v>49</v>
      </c>
      <c r="L15" s="16">
        <f>L11</f>
        <v>13337049</v>
      </c>
      <c r="M15" s="59">
        <v>2.12</v>
      </c>
      <c r="N15" s="60" t="s">
        <v>45</v>
      </c>
      <c r="O15" s="34" t="s">
        <v>44</v>
      </c>
      <c r="P15" s="84">
        <v>282746</v>
      </c>
      <c r="Q15" s="34" t="s">
        <v>44</v>
      </c>
      <c r="R15" s="39">
        <f>R11</f>
        <v>582993</v>
      </c>
      <c r="S15" s="16">
        <f>L15-P15-R15</f>
        <v>12471310</v>
      </c>
      <c r="T15" s="143"/>
      <c r="U15" s="144"/>
      <c r="V15" s="144"/>
      <c r="W15" s="139"/>
    </row>
    <row r="16" spans="1:23" ht="22.5" customHeight="1">
      <c r="A16" s="14">
        <v>6</v>
      </c>
      <c r="B16" s="135"/>
      <c r="C16" s="136"/>
      <c r="D16" s="64"/>
      <c r="E16" s="148"/>
      <c r="F16" s="149"/>
      <c r="G16" s="149"/>
      <c r="H16" s="150"/>
      <c r="I16" s="64"/>
      <c r="J16" s="141"/>
      <c r="K16" s="58" t="s">
        <v>50</v>
      </c>
      <c r="L16" s="16">
        <f>L12</f>
        <v>159002</v>
      </c>
      <c r="M16" s="59">
        <v>17.45</v>
      </c>
      <c r="N16" s="60" t="s">
        <v>41</v>
      </c>
      <c r="O16" s="34" t="s">
        <v>42</v>
      </c>
      <c r="P16" s="84">
        <f>L16*M16%</f>
        <v>27745.848999999998</v>
      </c>
      <c r="Q16" s="34"/>
      <c r="R16" s="39"/>
      <c r="S16" s="83">
        <f>L16+P16</f>
        <v>186747.84899999999</v>
      </c>
      <c r="T16" s="85" t="s">
        <v>66</v>
      </c>
      <c r="U16" s="61">
        <v>5</v>
      </c>
      <c r="V16" s="101" t="s">
        <v>67</v>
      </c>
      <c r="W16" s="62">
        <v>933740</v>
      </c>
    </row>
    <row r="17" spans="1:23" ht="22.5" customHeight="1" thickBot="1">
      <c r="A17" s="14"/>
      <c r="B17" s="154" t="s">
        <v>1</v>
      </c>
      <c r="C17" s="154"/>
      <c r="D17" s="22">
        <f>D11-D12-D14</f>
        <v>12487381</v>
      </c>
      <c r="E17" s="99">
        <f>E11+E13+2410</f>
        <v>186812</v>
      </c>
      <c r="F17" s="86" t="s">
        <v>66</v>
      </c>
      <c r="G17" s="86">
        <v>5</v>
      </c>
      <c r="H17" s="102" t="s">
        <v>67</v>
      </c>
      <c r="I17" s="87">
        <v>934060</v>
      </c>
      <c r="J17" s="141"/>
      <c r="K17" s="63" t="s">
        <v>51</v>
      </c>
      <c r="L17" s="16"/>
      <c r="M17" s="59"/>
      <c r="N17" s="60"/>
      <c r="O17" s="34"/>
      <c r="P17" s="39"/>
      <c r="Q17" s="145"/>
      <c r="R17" s="146"/>
      <c r="S17" s="16"/>
      <c r="T17" s="145"/>
      <c r="U17" s="147"/>
      <c r="V17" s="147"/>
      <c r="W17" s="146"/>
    </row>
    <row r="18" spans="1:23" ht="22.5" customHeight="1" thickTop="1" thickBot="1">
      <c r="A18" s="52"/>
      <c r="B18" s="4"/>
      <c r="C18" s="36"/>
      <c r="D18" s="68"/>
      <c r="E18" s="68"/>
      <c r="F18" s="68"/>
      <c r="G18" s="68"/>
      <c r="H18" s="68"/>
      <c r="I18" s="69"/>
      <c r="J18" s="153"/>
      <c r="K18" s="65"/>
      <c r="L18" s="66"/>
      <c r="M18" s="132"/>
      <c r="N18" s="134"/>
      <c r="O18" s="132"/>
      <c r="P18" s="134"/>
      <c r="Q18" s="151"/>
      <c r="R18" s="152"/>
      <c r="S18" s="67">
        <f>S15+W16</f>
        <v>13405050</v>
      </c>
      <c r="T18" s="132"/>
      <c r="U18" s="133"/>
      <c r="V18" s="133"/>
      <c r="W18" s="134"/>
    </row>
    <row r="19" spans="1:23" ht="22.5" customHeight="1" thickTop="1">
      <c r="A19" s="70" t="s">
        <v>11</v>
      </c>
      <c r="B19" s="155" t="s">
        <v>25</v>
      </c>
      <c r="C19" s="155"/>
      <c r="D19" s="71" t="s">
        <v>26</v>
      </c>
      <c r="E19" s="156">
        <f>D17+I17</f>
        <v>13421441</v>
      </c>
      <c r="F19" s="156"/>
      <c r="G19" s="156"/>
      <c r="H19" s="156"/>
      <c r="I19" s="49"/>
      <c r="J19" s="140" t="s">
        <v>83</v>
      </c>
      <c r="K19" s="24" t="s">
        <v>49</v>
      </c>
      <c r="L19" s="16">
        <f>L15</f>
        <v>13337049</v>
      </c>
      <c r="M19" s="59">
        <v>2.08</v>
      </c>
      <c r="N19" s="60" t="s">
        <v>45</v>
      </c>
      <c r="O19" s="34" t="s">
        <v>44</v>
      </c>
      <c r="P19" s="84">
        <f>L19*M19%</f>
        <v>277410.61920000002</v>
      </c>
      <c r="Q19" s="34" t="s">
        <v>44</v>
      </c>
      <c r="R19" s="39">
        <f>R15</f>
        <v>582993</v>
      </c>
      <c r="S19" s="16">
        <f>L19-P19-R19</f>
        <v>12476645.380799999</v>
      </c>
      <c r="T19" s="143"/>
      <c r="U19" s="144"/>
      <c r="V19" s="144"/>
      <c r="W19" s="139"/>
    </row>
    <row r="20" spans="1:23" ht="22.5" customHeight="1">
      <c r="A20" s="52" t="s">
        <v>12</v>
      </c>
      <c r="B20" s="4" t="s">
        <v>56</v>
      </c>
      <c r="C20" s="4"/>
      <c r="D20" s="72"/>
      <c r="E20" s="157">
        <f>S14</f>
        <v>13397347.036699999</v>
      </c>
      <c r="F20" s="157"/>
      <c r="G20" s="157"/>
      <c r="H20" s="157"/>
      <c r="I20" s="73"/>
      <c r="J20" s="141"/>
      <c r="K20" s="58" t="s">
        <v>50</v>
      </c>
      <c r="L20" s="16">
        <f>L16</f>
        <v>159002</v>
      </c>
      <c r="M20" s="59">
        <v>17.62</v>
      </c>
      <c r="N20" s="60" t="s">
        <v>41</v>
      </c>
      <c r="O20" s="34" t="s">
        <v>42</v>
      </c>
      <c r="P20" s="84">
        <f>L20*M20%</f>
        <v>28016.152400000003</v>
      </c>
      <c r="Q20" s="34"/>
      <c r="R20" s="39"/>
      <c r="S20" s="83">
        <f>L20+P20</f>
        <v>187018.15239999999</v>
      </c>
      <c r="T20" s="85" t="s">
        <v>66</v>
      </c>
      <c r="U20" s="61">
        <v>5</v>
      </c>
      <c r="V20" s="101" t="s">
        <v>67</v>
      </c>
      <c r="W20" s="62">
        <v>935090</v>
      </c>
    </row>
    <row r="21" spans="1:23" ht="22.5" customHeight="1" thickBot="1">
      <c r="A21" s="52"/>
      <c r="B21" s="158" t="s">
        <v>18</v>
      </c>
      <c r="C21" s="158"/>
      <c r="D21" s="74" t="s">
        <v>26</v>
      </c>
      <c r="E21" s="100">
        <f>E19-E20</f>
        <v>24093.963300000876</v>
      </c>
      <c r="F21" s="75"/>
      <c r="G21" s="75"/>
      <c r="H21" s="75"/>
      <c r="I21" s="76"/>
      <c r="J21" s="141"/>
      <c r="K21" s="63" t="s">
        <v>51</v>
      </c>
      <c r="L21" s="16"/>
      <c r="M21" s="59"/>
      <c r="N21" s="60"/>
      <c r="O21" s="34"/>
      <c r="P21" s="39"/>
      <c r="Q21" s="145"/>
      <c r="R21" s="146"/>
      <c r="S21" s="16"/>
      <c r="T21" s="145"/>
      <c r="U21" s="147"/>
      <c r="V21" s="147"/>
      <c r="W21" s="146"/>
    </row>
    <row r="22" spans="1:23" ht="22.5" customHeight="1" thickTop="1" thickBot="1">
      <c r="A22" s="52"/>
      <c r="B22" s="160"/>
      <c r="C22" s="160"/>
      <c r="D22" s="68"/>
      <c r="E22" s="77"/>
      <c r="F22" s="77"/>
      <c r="G22" s="77"/>
      <c r="H22" s="77"/>
      <c r="I22" s="69"/>
      <c r="J22" s="153"/>
      <c r="K22" s="65"/>
      <c r="L22" s="66">
        <v>0</v>
      </c>
      <c r="M22" s="132">
        <v>0</v>
      </c>
      <c r="N22" s="134"/>
      <c r="O22" s="132">
        <v>0</v>
      </c>
      <c r="P22" s="134"/>
      <c r="Q22" s="151" t="s">
        <v>53</v>
      </c>
      <c r="R22" s="152"/>
      <c r="S22" s="67">
        <f>S19+W20</f>
        <v>13411735.380799999</v>
      </c>
      <c r="T22" s="132">
        <v>0</v>
      </c>
      <c r="U22" s="133"/>
      <c r="V22" s="133"/>
      <c r="W22" s="134"/>
    </row>
    <row r="23" spans="1:23" ht="14.25" customHeight="1" thickTop="1">
      <c r="A23" s="3"/>
      <c r="B23" s="161"/>
      <c r="C23" s="161"/>
      <c r="D23" s="161"/>
      <c r="E23" s="161"/>
      <c r="F23" s="41"/>
      <c r="G23" s="41"/>
      <c r="H23" s="41"/>
      <c r="I23" s="41"/>
      <c r="J23" s="12"/>
      <c r="K23" s="3"/>
      <c r="L23" s="3"/>
      <c r="M23" s="3"/>
      <c r="N23" s="3"/>
      <c r="O23" s="3"/>
      <c r="P23" s="3"/>
      <c r="Q23" s="3"/>
      <c r="R23" s="3"/>
      <c r="S23" s="4"/>
      <c r="T23" s="4"/>
      <c r="U23" s="4"/>
      <c r="V23" s="4"/>
    </row>
    <row r="24" spans="1:23" ht="17.25" customHeight="1">
      <c r="B24" s="27" t="s">
        <v>68</v>
      </c>
      <c r="C24" s="40"/>
      <c r="D24" s="4"/>
      <c r="E24" s="4"/>
      <c r="F24" s="4"/>
      <c r="G24" s="4"/>
      <c r="H24" s="4"/>
      <c r="I24" s="40"/>
      <c r="J24" s="4"/>
      <c r="K24" s="40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ht="15.75" customHeight="1">
      <c r="B25" s="27"/>
      <c r="C25" s="40"/>
      <c r="D25" s="4"/>
      <c r="E25" s="4"/>
      <c r="F25" s="4"/>
      <c r="G25" s="4"/>
      <c r="H25" s="4"/>
      <c r="I25" s="40"/>
      <c r="J25" s="4"/>
      <c r="K25" s="4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3" ht="15.75" customHeight="1">
      <c r="B26" s="27"/>
      <c r="C26" s="40"/>
      <c r="D26" s="4"/>
      <c r="E26" s="4"/>
      <c r="F26" s="4"/>
      <c r="G26" s="4"/>
      <c r="H26" s="4"/>
      <c r="I26" s="40"/>
      <c r="J26" s="4"/>
      <c r="K26" s="40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3" ht="15.75" customHeight="1">
      <c r="B27" s="27"/>
      <c r="C27" s="40"/>
      <c r="D27" s="4"/>
      <c r="E27" s="4"/>
      <c r="F27" s="4"/>
      <c r="G27" s="4"/>
      <c r="H27" s="4"/>
      <c r="I27" s="40"/>
      <c r="J27" s="4"/>
      <c r="K27" s="40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3" ht="15.75" customHeight="1">
      <c r="B28" s="27"/>
      <c r="C28" s="40"/>
      <c r="D28" s="4"/>
      <c r="E28" s="4"/>
      <c r="F28" s="4"/>
      <c r="G28" s="4"/>
      <c r="H28" s="4"/>
      <c r="I28" s="40"/>
      <c r="J28" s="4"/>
      <c r="K28" s="40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3" ht="15.75" customHeight="1">
      <c r="B29" s="27"/>
      <c r="C29" s="81"/>
      <c r="D29" s="162" t="s">
        <v>58</v>
      </c>
      <c r="E29" s="162"/>
      <c r="F29" s="4"/>
      <c r="G29" s="4"/>
      <c r="H29" s="4"/>
      <c r="I29" s="81"/>
      <c r="J29" s="162" t="s">
        <v>58</v>
      </c>
      <c r="K29" s="162"/>
      <c r="L29" s="162"/>
      <c r="M29" s="4"/>
      <c r="N29" s="4"/>
      <c r="O29" s="4"/>
      <c r="P29" s="162" t="s">
        <v>58</v>
      </c>
      <c r="Q29" s="160"/>
      <c r="R29" s="160"/>
      <c r="S29" s="160"/>
      <c r="T29" s="4"/>
      <c r="U29" s="4"/>
      <c r="V29" s="4"/>
    </row>
    <row r="30" spans="1:23" ht="12" customHeight="1">
      <c r="B30" s="27"/>
      <c r="C30" s="159" t="s">
        <v>36</v>
      </c>
      <c r="D30" s="159"/>
      <c r="E30" s="159"/>
      <c r="F30" s="159"/>
      <c r="G30" s="159"/>
      <c r="H30" s="159"/>
      <c r="I30" s="40"/>
      <c r="J30" s="159" t="s">
        <v>37</v>
      </c>
      <c r="K30" s="159"/>
      <c r="L30" s="159"/>
      <c r="M30" s="4"/>
      <c r="N30" s="4"/>
      <c r="O30" s="4"/>
      <c r="P30" s="159" t="s">
        <v>38</v>
      </c>
      <c r="Q30" s="159"/>
      <c r="R30" s="159"/>
      <c r="S30" s="159"/>
      <c r="T30" s="4"/>
      <c r="U30" s="4"/>
      <c r="V30" s="4"/>
    </row>
    <row r="31" spans="1:23" ht="12" customHeight="1">
      <c r="B31" s="27"/>
      <c r="C31" s="159" t="s">
        <v>20</v>
      </c>
      <c r="D31" s="159"/>
      <c r="E31" s="159"/>
      <c r="F31" s="159"/>
      <c r="G31" s="159"/>
      <c r="H31" s="159"/>
      <c r="I31" s="78"/>
      <c r="J31" s="159" t="s">
        <v>24</v>
      </c>
      <c r="K31" s="159"/>
      <c r="L31" s="159"/>
      <c r="M31" s="50"/>
      <c r="N31" s="4"/>
      <c r="O31" s="4"/>
      <c r="P31" s="159" t="s">
        <v>24</v>
      </c>
      <c r="Q31" s="159"/>
      <c r="R31" s="159"/>
      <c r="S31" s="159"/>
      <c r="T31" s="4"/>
      <c r="U31" s="4"/>
      <c r="V31" s="4"/>
    </row>
    <row r="32" spans="1:23" ht="12" customHeight="1">
      <c r="B32" s="27"/>
      <c r="C32" s="159" t="s">
        <v>21</v>
      </c>
      <c r="D32" s="159"/>
      <c r="E32" s="159"/>
      <c r="F32" s="159"/>
      <c r="G32" s="159"/>
      <c r="H32" s="159"/>
      <c r="I32" s="78"/>
      <c r="J32" s="159" t="s">
        <v>27</v>
      </c>
      <c r="K32" s="159"/>
      <c r="L32" s="159"/>
      <c r="M32" s="50"/>
      <c r="N32" s="15"/>
      <c r="O32" s="15"/>
      <c r="P32" s="159" t="s">
        <v>21</v>
      </c>
      <c r="Q32" s="159"/>
      <c r="R32" s="159"/>
      <c r="S32" s="159"/>
      <c r="T32" s="4"/>
      <c r="U32" s="4"/>
      <c r="V32" s="4"/>
    </row>
    <row r="33" spans="2:22" ht="12" customHeight="1">
      <c r="B33" s="27"/>
      <c r="C33" s="159" t="s">
        <v>22</v>
      </c>
      <c r="D33" s="159"/>
      <c r="E33" s="159"/>
      <c r="F33" s="159"/>
      <c r="G33" s="159"/>
      <c r="H33" s="159"/>
      <c r="I33" s="78"/>
      <c r="J33" s="159" t="s">
        <v>28</v>
      </c>
      <c r="K33" s="159"/>
      <c r="L33" s="159"/>
      <c r="M33" s="50"/>
      <c r="N33" s="18"/>
      <c r="O33" s="18"/>
      <c r="P33" s="159" t="s">
        <v>22</v>
      </c>
      <c r="Q33" s="159"/>
      <c r="R33" s="159"/>
      <c r="S33" s="159"/>
      <c r="T33" s="4"/>
      <c r="U33" s="4"/>
      <c r="V33" s="4"/>
    </row>
    <row r="34" spans="2:22" ht="12" customHeight="1">
      <c r="B34" s="27"/>
      <c r="C34" s="27"/>
      <c r="D34" s="27"/>
      <c r="E34" s="25"/>
      <c r="F34" s="25"/>
      <c r="G34" s="25"/>
      <c r="H34" s="25"/>
      <c r="I34" s="79"/>
      <c r="J34" s="163" t="s">
        <v>29</v>
      </c>
      <c r="K34" s="163"/>
      <c r="L34" s="163"/>
      <c r="M34" s="51"/>
      <c r="N34" s="19"/>
      <c r="O34" s="19"/>
      <c r="P34" s="19"/>
      <c r="Q34" s="19"/>
      <c r="R34" s="8"/>
      <c r="S34" s="8"/>
      <c r="T34" s="8"/>
      <c r="U34" s="8"/>
      <c r="V34" s="8"/>
    </row>
    <row r="35" spans="2:22" ht="15.75" customHeight="1">
      <c r="B35" s="36"/>
      <c r="C35" s="9"/>
      <c r="D35" s="25"/>
      <c r="E35" s="25"/>
      <c r="F35" s="25"/>
      <c r="G35" s="25"/>
      <c r="H35" s="25"/>
      <c r="I35" s="25"/>
      <c r="J35" s="13"/>
      <c r="K35" s="13"/>
      <c r="L35" s="19"/>
      <c r="M35" s="19"/>
      <c r="N35" s="19"/>
      <c r="O35" s="19"/>
      <c r="P35" s="19"/>
      <c r="Q35" s="19"/>
      <c r="R35" s="19"/>
      <c r="S35" s="13"/>
      <c r="T35" s="13"/>
      <c r="U35" s="13"/>
      <c r="V35" s="13"/>
    </row>
    <row r="36" spans="2:22" ht="13.5" customHeight="1">
      <c r="B36" s="36"/>
      <c r="C36" s="9"/>
      <c r="D36" s="36"/>
      <c r="E36" s="9"/>
      <c r="F36" s="9"/>
      <c r="G36" s="9"/>
      <c r="H36" s="9"/>
      <c r="I36" s="9"/>
      <c r="J36" s="3"/>
      <c r="K36" s="3"/>
      <c r="L36" s="19"/>
      <c r="M36" s="19"/>
      <c r="N36" s="19"/>
      <c r="O36" s="19"/>
      <c r="P36" s="19"/>
      <c r="Q36" s="19"/>
      <c r="R36" s="19"/>
      <c r="S36" s="3"/>
      <c r="T36" s="3"/>
      <c r="U36" s="3"/>
      <c r="V36" s="3"/>
    </row>
    <row r="37" spans="2:22" ht="29.25" customHeight="1">
      <c r="B37" s="25"/>
      <c r="C37" s="25"/>
      <c r="D37" s="25"/>
      <c r="E37" s="25"/>
      <c r="F37" s="25"/>
      <c r="G37" s="25"/>
      <c r="H37" s="25"/>
      <c r="I37" s="41"/>
    </row>
    <row r="38" spans="2:22" ht="27" customHeight="1">
      <c r="B38" s="27"/>
      <c r="C38" s="27"/>
      <c r="D38" s="27"/>
      <c r="E38" s="27"/>
      <c r="F38" s="27"/>
      <c r="G38" s="27"/>
      <c r="H38" s="27"/>
      <c r="I38" s="27"/>
    </row>
    <row r="39" spans="2:22" ht="27" customHeight="1">
      <c r="B39" s="27"/>
      <c r="C39" s="27"/>
      <c r="D39" s="10"/>
      <c r="E39" s="27"/>
      <c r="F39" s="27"/>
      <c r="G39" s="27"/>
      <c r="H39" s="27"/>
      <c r="I39" s="27"/>
    </row>
    <row r="40" spans="2:22" ht="27" customHeight="1">
      <c r="B40" s="27"/>
      <c r="C40" s="27"/>
      <c r="D40" s="27"/>
      <c r="E40" s="27"/>
      <c r="F40" s="27"/>
      <c r="G40" s="27"/>
      <c r="H40" s="27"/>
      <c r="I40" s="27"/>
    </row>
    <row r="41" spans="2:22" ht="27" customHeight="1">
      <c r="B41" s="27"/>
      <c r="C41" s="27"/>
      <c r="D41" s="27"/>
      <c r="E41" s="27"/>
      <c r="F41" s="27"/>
      <c r="G41" s="27"/>
      <c r="H41" s="27"/>
      <c r="I41" s="27"/>
    </row>
    <row r="42" spans="2:22" ht="27" customHeight="1">
      <c r="B42" s="27"/>
      <c r="C42" s="27"/>
      <c r="D42" s="27"/>
      <c r="E42" s="27"/>
      <c r="F42" s="27"/>
      <c r="G42" s="27"/>
      <c r="H42" s="27"/>
      <c r="I42" s="27"/>
    </row>
    <row r="43" spans="2:22" ht="27" customHeight="1">
      <c r="B43" s="27"/>
      <c r="C43" s="27"/>
      <c r="D43" s="36"/>
      <c r="E43" s="9"/>
      <c r="F43" s="9"/>
      <c r="G43" s="9"/>
      <c r="H43" s="9"/>
      <c r="I43" s="9"/>
    </row>
    <row r="44" spans="2:22" ht="27" customHeight="1">
      <c r="B44" s="36"/>
      <c r="C44" s="9"/>
      <c r="D44" s="36"/>
      <c r="E44" s="9"/>
      <c r="F44" s="9"/>
      <c r="G44" s="9"/>
      <c r="H44" s="9"/>
      <c r="I44" s="9"/>
    </row>
    <row r="45" spans="2:22" ht="27" customHeight="1">
      <c r="B45" s="11"/>
      <c r="C45" s="9"/>
      <c r="D45" s="11"/>
      <c r="E45" s="9"/>
      <c r="F45" s="9"/>
      <c r="G45" s="9"/>
      <c r="H45" s="9"/>
      <c r="I45" s="9"/>
    </row>
  </sheetData>
  <mergeCells count="83">
    <mergeCell ref="C33:H33"/>
    <mergeCell ref="J33:L33"/>
    <mergeCell ref="P33:S33"/>
    <mergeCell ref="J34:L34"/>
    <mergeCell ref="C31:H31"/>
    <mergeCell ref="J31:L31"/>
    <mergeCell ref="P31:S31"/>
    <mergeCell ref="C32:H32"/>
    <mergeCell ref="J32:L32"/>
    <mergeCell ref="P32:S32"/>
    <mergeCell ref="C30:H30"/>
    <mergeCell ref="J30:L30"/>
    <mergeCell ref="P30:S30"/>
    <mergeCell ref="T21:W21"/>
    <mergeCell ref="B22:C22"/>
    <mergeCell ref="M22:N22"/>
    <mergeCell ref="O22:P22"/>
    <mergeCell ref="Q22:R22"/>
    <mergeCell ref="T22:W22"/>
    <mergeCell ref="B23:C23"/>
    <mergeCell ref="D23:E23"/>
    <mergeCell ref="D29:E29"/>
    <mergeCell ref="J29:L29"/>
    <mergeCell ref="P29:S29"/>
    <mergeCell ref="B19:C19"/>
    <mergeCell ref="E19:H19"/>
    <mergeCell ref="J19:J22"/>
    <mergeCell ref="T19:W19"/>
    <mergeCell ref="E20:H20"/>
    <mergeCell ref="B21:C21"/>
    <mergeCell ref="Q21:R21"/>
    <mergeCell ref="B15:C15"/>
    <mergeCell ref="E15:H15"/>
    <mergeCell ref="J15:J18"/>
    <mergeCell ref="T15:W15"/>
    <mergeCell ref="B16:C16"/>
    <mergeCell ref="E16:H16"/>
    <mergeCell ref="B17:C17"/>
    <mergeCell ref="Q17:R17"/>
    <mergeCell ref="T17:W17"/>
    <mergeCell ref="M18:N18"/>
    <mergeCell ref="O18:P18"/>
    <mergeCell ref="Q18:R18"/>
    <mergeCell ref="T18:W18"/>
    <mergeCell ref="T14:W14"/>
    <mergeCell ref="B11:C11"/>
    <mergeCell ref="E11:H11"/>
    <mergeCell ref="J11:J14"/>
    <mergeCell ref="T11:W11"/>
    <mergeCell ref="B12:C12"/>
    <mergeCell ref="E12:H12"/>
    <mergeCell ref="B13:C13"/>
    <mergeCell ref="E13:H13"/>
    <mergeCell ref="Q13:R13"/>
    <mergeCell ref="T13:W13"/>
    <mergeCell ref="B14:C14"/>
    <mergeCell ref="E14:H14"/>
    <mergeCell ref="M14:N14"/>
    <mergeCell ref="O14:P14"/>
    <mergeCell ref="Q14:R14"/>
    <mergeCell ref="T10:W10"/>
    <mergeCell ref="E6:K6"/>
    <mergeCell ref="N6:P6"/>
    <mergeCell ref="A8:A9"/>
    <mergeCell ref="B8:I8"/>
    <mergeCell ref="J8:S8"/>
    <mergeCell ref="T8:W8"/>
    <mergeCell ref="B9:C9"/>
    <mergeCell ref="D9:H9"/>
    <mergeCell ref="J9:S9"/>
    <mergeCell ref="T9:W9"/>
    <mergeCell ref="B10:C10"/>
    <mergeCell ref="E10:H10"/>
    <mergeCell ref="M10:N10"/>
    <mergeCell ref="O10:P10"/>
    <mergeCell ref="Q10:R10"/>
    <mergeCell ref="A1:W1"/>
    <mergeCell ref="E3:L3"/>
    <mergeCell ref="N3:P3"/>
    <mergeCell ref="Q3:R3"/>
    <mergeCell ref="E4:L4"/>
    <mergeCell ref="N4:P4"/>
    <mergeCell ref="Q4:R4"/>
  </mergeCells>
  <pageMargins left="1.2" right="0.2" top="0.25" bottom="0" header="0.3" footer="0.3"/>
  <pageSetup paperSize="5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8"/>
  <sheetViews>
    <sheetView zoomScale="85" zoomScaleNormal="85" workbookViewId="0">
      <selection activeCell="M13" sqref="M13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104" t="s">
        <v>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8.25" customHeight="1"/>
    <row r="3" spans="1:14" ht="35.25" customHeight="1">
      <c r="B3" s="6"/>
      <c r="C3" s="6"/>
      <c r="D3" s="7"/>
      <c r="E3" s="108" t="s">
        <v>39</v>
      </c>
      <c r="F3" s="108"/>
      <c r="G3" s="106" t="s">
        <v>15</v>
      </c>
      <c r="H3" s="106"/>
      <c r="I3" s="106"/>
      <c r="J3" s="106"/>
      <c r="K3" s="107" t="s">
        <v>60</v>
      </c>
      <c r="L3" s="107"/>
    </row>
    <row r="4" spans="1:14" ht="18" customHeight="1">
      <c r="B4" s="6"/>
      <c r="C4" s="6" t="s">
        <v>2</v>
      </c>
      <c r="D4" s="7"/>
      <c r="E4" s="108" t="s">
        <v>69</v>
      </c>
      <c r="F4" s="108"/>
      <c r="G4" s="106" t="s">
        <v>16</v>
      </c>
      <c r="H4" s="106"/>
      <c r="I4" s="106"/>
      <c r="J4" s="106"/>
      <c r="K4" s="107" t="s">
        <v>60</v>
      </c>
      <c r="L4" s="107"/>
    </row>
    <row r="5" spans="1:14" ht="27" customHeight="1">
      <c r="B5" s="6"/>
      <c r="C5" s="6"/>
      <c r="D5" s="7"/>
      <c r="E5" s="108"/>
      <c r="F5" s="108"/>
      <c r="G5" s="45"/>
      <c r="H5" s="45"/>
      <c r="I5" s="45"/>
      <c r="J5" s="45"/>
      <c r="K5" s="46"/>
      <c r="L5" s="46"/>
    </row>
    <row r="6" spans="1:14" ht="10.5" customHeight="1">
      <c r="B6" s="2"/>
    </row>
    <row r="7" spans="1:14" ht="32.25" customHeight="1">
      <c r="B7" s="2"/>
      <c r="E7" s="108" t="s">
        <v>59</v>
      </c>
      <c r="F7" s="108"/>
      <c r="G7" s="113" t="s">
        <v>19</v>
      </c>
      <c r="H7" s="113"/>
      <c r="I7" s="113"/>
      <c r="J7" s="113"/>
      <c r="K7" s="172" t="s">
        <v>70</v>
      </c>
      <c r="L7" s="172"/>
    </row>
    <row r="8" spans="1:14" ht="8.25" customHeight="1" thickBot="1"/>
    <row r="9" spans="1:14" ht="16.5" thickTop="1" thickBot="1">
      <c r="A9" s="114" t="s">
        <v>8</v>
      </c>
      <c r="B9" s="116" t="s">
        <v>10</v>
      </c>
      <c r="C9" s="117"/>
      <c r="D9" s="117"/>
      <c r="E9" s="119" t="s">
        <v>17</v>
      </c>
      <c r="F9" s="120"/>
      <c r="G9" s="120"/>
      <c r="H9" s="120"/>
      <c r="I9" s="120"/>
      <c r="J9" s="120"/>
      <c r="K9" s="120"/>
      <c r="L9" s="120"/>
      <c r="M9" s="121"/>
      <c r="N9" s="26"/>
    </row>
    <row r="10" spans="1:14" ht="16.5" thickTop="1" thickBot="1">
      <c r="A10" s="115"/>
      <c r="B10" s="173"/>
      <c r="C10" s="173"/>
      <c r="D10" s="44"/>
      <c r="E10" s="119" t="s">
        <v>3</v>
      </c>
      <c r="F10" s="120"/>
      <c r="G10" s="120"/>
      <c r="H10" s="120"/>
      <c r="I10" s="120"/>
      <c r="J10" s="120"/>
      <c r="K10" s="120"/>
      <c r="L10" s="120"/>
      <c r="M10" s="121"/>
      <c r="N10" s="26"/>
    </row>
    <row r="11" spans="1:14" ht="42.75" customHeight="1" thickTop="1">
      <c r="A11" s="14"/>
      <c r="B11" s="164"/>
      <c r="C11" s="165"/>
      <c r="D11" s="21"/>
      <c r="E11" s="24" t="s">
        <v>4</v>
      </c>
      <c r="F11" s="29" t="s">
        <v>13</v>
      </c>
      <c r="G11" s="128" t="s">
        <v>6</v>
      </c>
      <c r="H11" s="166"/>
      <c r="I11" s="128" t="s">
        <v>5</v>
      </c>
      <c r="J11" s="166"/>
      <c r="K11" s="167" t="s">
        <v>14</v>
      </c>
      <c r="L11" s="168"/>
      <c r="M11" s="29" t="s">
        <v>31</v>
      </c>
      <c r="N11" s="29" t="s">
        <v>23</v>
      </c>
    </row>
    <row r="12" spans="1:14" ht="42.75" customHeight="1">
      <c r="A12" s="14">
        <v>1</v>
      </c>
      <c r="B12" s="164" t="s">
        <v>7</v>
      </c>
      <c r="C12" s="165"/>
      <c r="D12" s="16">
        <v>3974356</v>
      </c>
      <c r="E12" s="103" t="s">
        <v>71</v>
      </c>
      <c r="F12" s="17">
        <f>D12</f>
        <v>3974356</v>
      </c>
      <c r="G12" s="35">
        <v>23.25</v>
      </c>
      <c r="H12" s="28" t="s">
        <v>41</v>
      </c>
      <c r="I12" s="34" t="s">
        <v>42</v>
      </c>
      <c r="J12" s="39">
        <f>F12*G12%</f>
        <v>924037.77</v>
      </c>
      <c r="K12" s="34"/>
      <c r="L12" s="39"/>
      <c r="M12" s="16">
        <f>F12+J12</f>
        <v>4898393.7699999996</v>
      </c>
      <c r="N12" s="16" t="s">
        <v>32</v>
      </c>
    </row>
    <row r="13" spans="1:14" ht="42.75" customHeight="1">
      <c r="A13" s="23">
        <v>2</v>
      </c>
      <c r="B13" s="37" t="s">
        <v>35</v>
      </c>
      <c r="C13" s="38"/>
      <c r="D13" s="20"/>
      <c r="E13" s="33" t="s">
        <v>57</v>
      </c>
      <c r="F13" s="17">
        <f>F12</f>
        <v>3974356</v>
      </c>
      <c r="G13" s="35">
        <v>23.33</v>
      </c>
      <c r="H13" s="28" t="s">
        <v>41</v>
      </c>
      <c r="I13" s="34" t="s">
        <v>42</v>
      </c>
      <c r="J13" s="39">
        <f>F13*G13%</f>
        <v>927217.25479999988</v>
      </c>
      <c r="K13" s="34"/>
      <c r="L13" s="39"/>
      <c r="M13" s="16">
        <f>F13+J13</f>
        <v>4901573.2548000002</v>
      </c>
      <c r="N13" s="21"/>
    </row>
    <row r="14" spans="1:14" ht="42.75" customHeight="1">
      <c r="A14" s="23">
        <v>3</v>
      </c>
      <c r="B14" s="37" t="s">
        <v>9</v>
      </c>
      <c r="C14" s="38"/>
      <c r="D14" s="20">
        <v>937449</v>
      </c>
      <c r="E14" s="33" t="s">
        <v>83</v>
      </c>
      <c r="F14" s="17">
        <f>F13</f>
        <v>3974356</v>
      </c>
      <c r="G14" s="35">
        <v>23.46</v>
      </c>
      <c r="H14" s="28" t="s">
        <v>41</v>
      </c>
      <c r="I14" s="34" t="s">
        <v>42</v>
      </c>
      <c r="J14" s="39">
        <f>F14*G14%</f>
        <v>932383.91760000004</v>
      </c>
      <c r="K14" s="34"/>
      <c r="L14" s="39"/>
      <c r="M14" s="16">
        <f>F14+J14</f>
        <v>4906739.9176000003</v>
      </c>
      <c r="N14" s="16"/>
    </row>
    <row r="15" spans="1:14" ht="26.25" customHeight="1">
      <c r="A15" s="14">
        <v>4</v>
      </c>
      <c r="B15" s="37" t="s">
        <v>34</v>
      </c>
      <c r="C15" s="38"/>
      <c r="D15" s="16"/>
      <c r="E15" s="40" t="s">
        <v>11</v>
      </c>
      <c r="F15" s="4" t="s">
        <v>25</v>
      </c>
      <c r="G15" s="12"/>
      <c r="H15" s="30" t="s">
        <v>26</v>
      </c>
      <c r="I15" s="144">
        <f>D16</f>
        <v>4911805</v>
      </c>
      <c r="J15" s="144"/>
      <c r="K15" s="43"/>
      <c r="L15" s="12"/>
      <c r="M15" s="5"/>
    </row>
    <row r="16" spans="1:14" ht="33" customHeight="1">
      <c r="A16" s="14"/>
      <c r="B16" s="154" t="s">
        <v>1</v>
      </c>
      <c r="C16" s="154"/>
      <c r="D16" s="22">
        <f>SUM(D12:D15)</f>
        <v>4911805</v>
      </c>
      <c r="E16" s="40" t="s">
        <v>12</v>
      </c>
      <c r="F16" s="169" t="s">
        <v>30</v>
      </c>
      <c r="G16" s="169"/>
      <c r="H16" s="40" t="s">
        <v>33</v>
      </c>
      <c r="I16" s="170">
        <f>M12</f>
        <v>4898393.7699999996</v>
      </c>
      <c r="J16" s="170"/>
      <c r="K16" s="42"/>
      <c r="L16" s="3"/>
      <c r="M16" s="4"/>
    </row>
    <row r="17" spans="1:14" ht="16.5" customHeight="1">
      <c r="A17" s="3"/>
      <c r="B17" s="41"/>
      <c r="C17" s="41"/>
      <c r="D17" s="41"/>
      <c r="E17" s="3"/>
      <c r="F17" s="40" t="s">
        <v>18</v>
      </c>
      <c r="G17" s="3"/>
      <c r="H17" s="31" t="s">
        <v>26</v>
      </c>
      <c r="I17" s="171">
        <f>I15-I16</f>
        <v>13411.230000000447</v>
      </c>
      <c r="J17" s="171"/>
      <c r="K17" s="32"/>
      <c r="L17" s="3"/>
      <c r="M17" s="4"/>
    </row>
    <row r="18" spans="1:14" ht="14.25" customHeight="1">
      <c r="A18" s="3"/>
      <c r="B18" s="27"/>
      <c r="C18" s="41"/>
      <c r="D18" s="41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72</v>
      </c>
      <c r="C19" s="41"/>
      <c r="D19" s="41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41"/>
      <c r="C20" s="41"/>
      <c r="D20" s="41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40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80" t="s">
        <v>58</v>
      </c>
      <c r="D22" s="4"/>
      <c r="E22" s="162" t="s">
        <v>58</v>
      </c>
      <c r="F22" s="160"/>
      <c r="G22" s="4"/>
      <c r="H22" s="4"/>
      <c r="I22" s="4"/>
      <c r="J22" s="4"/>
      <c r="K22" s="4"/>
      <c r="L22" s="162" t="s">
        <v>58</v>
      </c>
      <c r="M22" s="160"/>
      <c r="N22" s="160"/>
    </row>
    <row r="23" spans="1:14">
      <c r="B23" s="159" t="s">
        <v>36</v>
      </c>
      <c r="C23" s="159"/>
      <c r="D23" s="159"/>
      <c r="E23" s="159" t="s">
        <v>37</v>
      </c>
      <c r="F23" s="163"/>
      <c r="G23" s="4"/>
      <c r="H23" s="4"/>
      <c r="I23" s="4"/>
      <c r="J23" s="4"/>
      <c r="K23" s="159" t="s">
        <v>38</v>
      </c>
      <c r="L23" s="159"/>
      <c r="M23" s="159"/>
      <c r="N23" s="159"/>
    </row>
    <row r="24" spans="1:14" ht="14.25" customHeight="1">
      <c r="B24" s="159" t="s">
        <v>20</v>
      </c>
      <c r="C24" s="159"/>
      <c r="D24" s="159"/>
      <c r="E24" s="159" t="s">
        <v>24</v>
      </c>
      <c r="F24" s="159"/>
      <c r="G24" s="4"/>
      <c r="H24" s="4"/>
      <c r="I24" s="4"/>
      <c r="J24" s="4"/>
      <c r="K24" s="159" t="s">
        <v>24</v>
      </c>
      <c r="L24" s="159"/>
      <c r="M24" s="159"/>
      <c r="N24" s="159"/>
    </row>
    <row r="25" spans="1:14" ht="14.25" customHeight="1">
      <c r="B25" s="159" t="s">
        <v>21</v>
      </c>
      <c r="C25" s="159"/>
      <c r="D25" s="159"/>
      <c r="E25" s="159" t="s">
        <v>27</v>
      </c>
      <c r="F25" s="159"/>
      <c r="G25" s="3"/>
      <c r="H25" s="3"/>
      <c r="I25" s="3"/>
      <c r="J25" s="15"/>
      <c r="K25" s="159" t="s">
        <v>21</v>
      </c>
      <c r="L25" s="159"/>
      <c r="M25" s="159"/>
      <c r="N25" s="159"/>
    </row>
    <row r="26" spans="1:14" ht="14.25" customHeight="1">
      <c r="B26" s="159" t="s">
        <v>22</v>
      </c>
      <c r="C26" s="159"/>
      <c r="D26" s="159"/>
      <c r="E26" s="159" t="s">
        <v>28</v>
      </c>
      <c r="F26" s="159"/>
      <c r="G26" s="3"/>
      <c r="H26" s="3"/>
      <c r="I26" s="3"/>
      <c r="J26" s="18"/>
      <c r="K26" s="159" t="s">
        <v>22</v>
      </c>
      <c r="L26" s="159"/>
      <c r="M26" s="159"/>
      <c r="N26" s="159"/>
    </row>
    <row r="27" spans="1:14" ht="14.25" customHeight="1">
      <c r="B27" s="27"/>
      <c r="C27" s="27"/>
      <c r="D27" s="25"/>
      <c r="E27" s="163" t="s">
        <v>29</v>
      </c>
      <c r="F27" s="163"/>
      <c r="G27" s="19"/>
      <c r="H27" s="19"/>
      <c r="I27" s="19"/>
      <c r="J27" s="19"/>
      <c r="K27" s="19"/>
      <c r="L27" s="19"/>
      <c r="M27" s="8"/>
    </row>
    <row r="28" spans="1:14" ht="15.75" customHeight="1">
      <c r="B28" s="36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36"/>
      <c r="C29" s="9"/>
      <c r="D29" s="36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36"/>
    </row>
    <row r="37" spans="2:4" ht="27" customHeight="1">
      <c r="B37" s="36"/>
      <c r="C37" s="9"/>
      <c r="D37" s="36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8"/>
  <sheetViews>
    <sheetView zoomScale="85" zoomScaleNormal="85" workbookViewId="0">
      <selection activeCell="M14" sqref="M14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9.28515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104" t="s">
        <v>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8.25" customHeight="1"/>
    <row r="3" spans="1:14" ht="35.25" customHeight="1">
      <c r="B3" s="6"/>
      <c r="C3" s="6"/>
      <c r="D3" s="7"/>
      <c r="E3" s="108" t="s">
        <v>39</v>
      </c>
      <c r="F3" s="108"/>
      <c r="G3" s="106" t="s">
        <v>15</v>
      </c>
      <c r="H3" s="106"/>
      <c r="I3" s="106"/>
      <c r="J3" s="106"/>
      <c r="K3" s="107" t="s">
        <v>60</v>
      </c>
      <c r="L3" s="107"/>
    </row>
    <row r="4" spans="1:14" ht="18" customHeight="1">
      <c r="B4" s="6"/>
      <c r="C4" s="6" t="s">
        <v>2</v>
      </c>
      <c r="D4" s="7"/>
      <c r="E4" s="108" t="s">
        <v>73</v>
      </c>
      <c r="F4" s="108"/>
      <c r="G4" s="106" t="s">
        <v>16</v>
      </c>
      <c r="H4" s="106"/>
      <c r="I4" s="106"/>
      <c r="J4" s="106"/>
      <c r="K4" s="107" t="s">
        <v>60</v>
      </c>
      <c r="L4" s="107"/>
    </row>
    <row r="5" spans="1:14" ht="27" customHeight="1">
      <c r="B5" s="6"/>
      <c r="C5" s="6"/>
      <c r="D5" s="7"/>
      <c r="E5" s="108"/>
      <c r="F5" s="108"/>
      <c r="G5" s="45"/>
      <c r="H5" s="45"/>
      <c r="I5" s="45"/>
      <c r="J5" s="45"/>
      <c r="K5" s="46"/>
      <c r="L5" s="46"/>
    </row>
    <row r="6" spans="1:14" ht="10.5" customHeight="1">
      <c r="B6" s="2"/>
    </row>
    <row r="7" spans="1:14" ht="32.25" customHeight="1">
      <c r="B7" s="2"/>
      <c r="E7" s="108" t="s">
        <v>59</v>
      </c>
      <c r="F7" s="108"/>
      <c r="G7" s="113" t="s">
        <v>19</v>
      </c>
      <c r="H7" s="113"/>
      <c r="I7" s="113"/>
      <c r="J7" s="113"/>
      <c r="K7" s="172" t="s">
        <v>70</v>
      </c>
      <c r="L7" s="172"/>
    </row>
    <row r="8" spans="1:14" ht="8.25" customHeight="1" thickBot="1"/>
    <row r="9" spans="1:14" ht="16.5" thickTop="1" thickBot="1">
      <c r="A9" s="114" t="s">
        <v>8</v>
      </c>
      <c r="B9" s="116" t="s">
        <v>10</v>
      </c>
      <c r="C9" s="117"/>
      <c r="D9" s="117"/>
      <c r="E9" s="119" t="s">
        <v>17</v>
      </c>
      <c r="F9" s="120"/>
      <c r="G9" s="120"/>
      <c r="H9" s="120"/>
      <c r="I9" s="120"/>
      <c r="J9" s="120"/>
      <c r="K9" s="120"/>
      <c r="L9" s="120"/>
      <c r="M9" s="121"/>
      <c r="N9" s="26"/>
    </row>
    <row r="10" spans="1:14" ht="16.5" thickTop="1" thickBot="1">
      <c r="A10" s="115"/>
      <c r="B10" s="173"/>
      <c r="C10" s="173"/>
      <c r="D10" s="44"/>
      <c r="E10" s="119" t="s">
        <v>3</v>
      </c>
      <c r="F10" s="120"/>
      <c r="G10" s="120"/>
      <c r="H10" s="120"/>
      <c r="I10" s="120"/>
      <c r="J10" s="120"/>
      <c r="K10" s="120"/>
      <c r="L10" s="120"/>
      <c r="M10" s="121"/>
      <c r="N10" s="26"/>
    </row>
    <row r="11" spans="1:14" ht="42.75" customHeight="1" thickTop="1">
      <c r="A11" s="14"/>
      <c r="B11" s="164"/>
      <c r="C11" s="165"/>
      <c r="D11" s="21"/>
      <c r="E11" s="24" t="s">
        <v>4</v>
      </c>
      <c r="F11" s="29" t="s">
        <v>13</v>
      </c>
      <c r="G11" s="128" t="s">
        <v>6</v>
      </c>
      <c r="H11" s="166"/>
      <c r="I11" s="128" t="s">
        <v>5</v>
      </c>
      <c r="J11" s="166"/>
      <c r="K11" s="167" t="s">
        <v>14</v>
      </c>
      <c r="L11" s="168"/>
      <c r="M11" s="29" t="s">
        <v>31</v>
      </c>
      <c r="N11" s="29" t="s">
        <v>23</v>
      </c>
    </row>
    <row r="12" spans="1:14" ht="42.75" customHeight="1">
      <c r="A12" s="14">
        <v>1</v>
      </c>
      <c r="B12" s="164" t="s">
        <v>7</v>
      </c>
      <c r="C12" s="165"/>
      <c r="D12" s="16">
        <v>3739266</v>
      </c>
      <c r="E12" s="103" t="s">
        <v>57</v>
      </c>
      <c r="F12" s="17">
        <f>D12</f>
        <v>3739266</v>
      </c>
      <c r="G12" s="35">
        <v>31.31</v>
      </c>
      <c r="H12" s="28" t="s">
        <v>41</v>
      </c>
      <c r="I12" s="34" t="s">
        <v>42</v>
      </c>
      <c r="J12" s="39">
        <f>F12*G12%</f>
        <v>1170764.1846</v>
      </c>
      <c r="K12" s="34"/>
      <c r="L12" s="39"/>
      <c r="M12" s="16">
        <f>F12+J12</f>
        <v>4910030.1846000003</v>
      </c>
      <c r="N12" s="16" t="s">
        <v>32</v>
      </c>
    </row>
    <row r="13" spans="1:14" ht="42.75" customHeight="1">
      <c r="A13" s="23">
        <v>2</v>
      </c>
      <c r="B13" s="37" t="s">
        <v>35</v>
      </c>
      <c r="C13" s="38"/>
      <c r="D13" s="20"/>
      <c r="E13" s="103" t="s">
        <v>83</v>
      </c>
      <c r="F13" s="17">
        <f>F12</f>
        <v>3739266</v>
      </c>
      <c r="G13" s="35">
        <v>31.45</v>
      </c>
      <c r="H13" s="28" t="s">
        <v>41</v>
      </c>
      <c r="I13" s="34" t="s">
        <v>42</v>
      </c>
      <c r="J13" s="39">
        <f>F13*G13%</f>
        <v>1175999.1570000001</v>
      </c>
      <c r="K13" s="34"/>
      <c r="L13" s="39"/>
      <c r="M13" s="16">
        <f>F13+J13</f>
        <v>4915265.1569999997</v>
      </c>
      <c r="N13" s="21"/>
    </row>
    <row r="14" spans="1:14" ht="42.75" customHeight="1">
      <c r="A14" s="23">
        <v>3</v>
      </c>
      <c r="B14" s="37" t="s">
        <v>9</v>
      </c>
      <c r="C14" s="38"/>
      <c r="D14" s="20">
        <v>1181425</v>
      </c>
      <c r="E14" s="33" t="s">
        <v>55</v>
      </c>
      <c r="F14" s="17">
        <f>F13</f>
        <v>3739266</v>
      </c>
      <c r="G14" s="35">
        <v>31.53</v>
      </c>
      <c r="H14" s="28" t="s">
        <v>41</v>
      </c>
      <c r="I14" s="34" t="s">
        <v>42</v>
      </c>
      <c r="J14" s="39">
        <f>F14*G14%</f>
        <v>1178990.5698000002</v>
      </c>
      <c r="K14" s="34"/>
      <c r="L14" s="39"/>
      <c r="M14" s="16">
        <f>F14+J14</f>
        <v>4918256.5698000006</v>
      </c>
      <c r="N14" s="16"/>
    </row>
    <row r="15" spans="1:14" ht="26.25" customHeight="1">
      <c r="A15" s="14">
        <v>4</v>
      </c>
      <c r="B15" s="37" t="s">
        <v>34</v>
      </c>
      <c r="C15" s="38"/>
      <c r="D15" s="16"/>
      <c r="E15" s="40" t="s">
        <v>11</v>
      </c>
      <c r="F15" s="4" t="s">
        <v>25</v>
      </c>
      <c r="G15" s="12"/>
      <c r="H15" s="30" t="s">
        <v>26</v>
      </c>
      <c r="I15" s="144">
        <f>D16</f>
        <v>4920691</v>
      </c>
      <c r="J15" s="144"/>
      <c r="K15" s="43"/>
      <c r="L15" s="12"/>
      <c r="M15" s="5"/>
    </row>
    <row r="16" spans="1:14" ht="33" customHeight="1">
      <c r="A16" s="14"/>
      <c r="B16" s="154" t="s">
        <v>1</v>
      </c>
      <c r="C16" s="154"/>
      <c r="D16" s="22">
        <f>SUM(D12:D15)</f>
        <v>4920691</v>
      </c>
      <c r="E16" s="40" t="s">
        <v>12</v>
      </c>
      <c r="F16" s="169" t="s">
        <v>30</v>
      </c>
      <c r="G16" s="169"/>
      <c r="H16" s="40" t="s">
        <v>33</v>
      </c>
      <c r="I16" s="170">
        <f>M12</f>
        <v>4910030.1846000003</v>
      </c>
      <c r="J16" s="170"/>
      <c r="K16" s="42"/>
      <c r="L16" s="3"/>
      <c r="M16" s="4"/>
    </row>
    <row r="17" spans="1:14" ht="16.5" customHeight="1">
      <c r="A17" s="3"/>
      <c r="B17" s="41"/>
      <c r="C17" s="41"/>
      <c r="D17" s="41"/>
      <c r="E17" s="3"/>
      <c r="F17" s="40" t="s">
        <v>18</v>
      </c>
      <c r="G17" s="3"/>
      <c r="H17" s="31" t="s">
        <v>26</v>
      </c>
      <c r="I17" s="171">
        <f>I15-I16</f>
        <v>10660.81539999973</v>
      </c>
      <c r="J17" s="171"/>
      <c r="K17" s="32"/>
      <c r="L17" s="3"/>
      <c r="M17" s="4"/>
    </row>
    <row r="18" spans="1:14" ht="14.25" customHeight="1">
      <c r="A18" s="3"/>
      <c r="B18" s="27"/>
      <c r="C18" s="41"/>
      <c r="D18" s="41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27" t="s">
        <v>74</v>
      </c>
      <c r="C19" s="41"/>
      <c r="D19" s="41"/>
      <c r="E19" s="3"/>
      <c r="F19" s="3"/>
      <c r="G19" s="3"/>
      <c r="H19" s="3"/>
      <c r="I19" s="3"/>
      <c r="J19" s="3"/>
      <c r="K19" s="3"/>
      <c r="L19" s="3"/>
      <c r="M19" s="4"/>
    </row>
    <row r="20" spans="1:14" ht="14.25" customHeight="1">
      <c r="A20" s="3"/>
      <c r="B20" s="41"/>
      <c r="C20" s="41"/>
      <c r="D20" s="41"/>
      <c r="E20" s="3"/>
      <c r="F20" s="3"/>
      <c r="G20" s="3"/>
      <c r="H20" s="3"/>
      <c r="I20" s="3"/>
      <c r="J20" s="3"/>
      <c r="K20" s="3"/>
      <c r="L20" s="3"/>
      <c r="M20" s="4"/>
    </row>
    <row r="21" spans="1:14" ht="19.5" customHeight="1">
      <c r="B21" s="27"/>
      <c r="C21" s="40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ht="12.75" customHeight="1">
      <c r="B22" s="27"/>
      <c r="C22" s="80" t="s">
        <v>58</v>
      </c>
      <c r="D22" s="4"/>
      <c r="E22" s="162" t="s">
        <v>58</v>
      </c>
      <c r="F22" s="160"/>
      <c r="G22" s="4"/>
      <c r="H22" s="4"/>
      <c r="I22" s="4"/>
      <c r="J22" s="4"/>
      <c r="K22" s="4"/>
      <c r="L22" s="162" t="s">
        <v>58</v>
      </c>
      <c r="M22" s="160"/>
      <c r="N22" s="160"/>
    </row>
    <row r="23" spans="1:14">
      <c r="B23" s="159" t="s">
        <v>36</v>
      </c>
      <c r="C23" s="159"/>
      <c r="D23" s="159"/>
      <c r="E23" s="159" t="s">
        <v>37</v>
      </c>
      <c r="F23" s="163"/>
      <c r="G23" s="4"/>
      <c r="H23" s="4"/>
      <c r="I23" s="4"/>
      <c r="J23" s="4"/>
      <c r="K23" s="159" t="s">
        <v>38</v>
      </c>
      <c r="L23" s="159"/>
      <c r="M23" s="159"/>
      <c r="N23" s="159"/>
    </row>
    <row r="24" spans="1:14" ht="14.25" customHeight="1">
      <c r="B24" s="159" t="s">
        <v>20</v>
      </c>
      <c r="C24" s="159"/>
      <c r="D24" s="159"/>
      <c r="E24" s="159" t="s">
        <v>24</v>
      </c>
      <c r="F24" s="159"/>
      <c r="G24" s="4"/>
      <c r="H24" s="4"/>
      <c r="I24" s="4"/>
      <c r="J24" s="4"/>
      <c r="K24" s="159" t="s">
        <v>24</v>
      </c>
      <c r="L24" s="159"/>
      <c r="M24" s="159"/>
      <c r="N24" s="159"/>
    </row>
    <row r="25" spans="1:14" ht="14.25" customHeight="1">
      <c r="B25" s="159" t="s">
        <v>21</v>
      </c>
      <c r="C25" s="159"/>
      <c r="D25" s="159"/>
      <c r="E25" s="159" t="s">
        <v>27</v>
      </c>
      <c r="F25" s="159"/>
      <c r="G25" s="3"/>
      <c r="H25" s="3"/>
      <c r="I25" s="3"/>
      <c r="J25" s="15"/>
      <c r="K25" s="159" t="s">
        <v>21</v>
      </c>
      <c r="L25" s="159"/>
      <c r="M25" s="159"/>
      <c r="N25" s="159"/>
    </row>
    <row r="26" spans="1:14" ht="14.25" customHeight="1">
      <c r="B26" s="159" t="s">
        <v>22</v>
      </c>
      <c r="C26" s="159"/>
      <c r="D26" s="159"/>
      <c r="E26" s="159" t="s">
        <v>28</v>
      </c>
      <c r="F26" s="159"/>
      <c r="G26" s="3"/>
      <c r="H26" s="3"/>
      <c r="I26" s="3"/>
      <c r="J26" s="18"/>
      <c r="K26" s="159" t="s">
        <v>22</v>
      </c>
      <c r="L26" s="159"/>
      <c r="M26" s="159"/>
      <c r="N26" s="159"/>
    </row>
    <row r="27" spans="1:14" ht="14.25" customHeight="1">
      <c r="B27" s="27"/>
      <c r="C27" s="27"/>
      <c r="D27" s="25"/>
      <c r="E27" s="163" t="s">
        <v>29</v>
      </c>
      <c r="F27" s="163"/>
      <c r="G27" s="19"/>
      <c r="H27" s="19"/>
      <c r="I27" s="19"/>
      <c r="J27" s="19"/>
      <c r="K27" s="19"/>
      <c r="L27" s="19"/>
      <c r="M27" s="8"/>
    </row>
    <row r="28" spans="1:14" ht="15.75" customHeight="1">
      <c r="B28" s="36"/>
      <c r="C28" s="9"/>
      <c r="D28" s="25"/>
      <c r="E28" s="13"/>
      <c r="F28" s="19"/>
      <c r="G28" s="19"/>
      <c r="H28" s="19"/>
      <c r="I28" s="19"/>
      <c r="J28" s="19"/>
      <c r="K28" s="19"/>
      <c r="L28" s="19"/>
      <c r="M28" s="13"/>
    </row>
    <row r="29" spans="1:14" ht="13.5" customHeight="1">
      <c r="B29" s="36"/>
      <c r="C29" s="9"/>
      <c r="D29" s="36"/>
      <c r="E29" s="3"/>
      <c r="F29" s="19"/>
      <c r="G29" s="19"/>
      <c r="H29" s="19"/>
      <c r="I29" s="19"/>
      <c r="J29" s="19"/>
      <c r="K29" s="19"/>
      <c r="L29" s="19"/>
      <c r="M29" s="3"/>
    </row>
    <row r="30" spans="1:14" ht="29.25" customHeight="1">
      <c r="B30" s="25"/>
      <c r="C30" s="25"/>
      <c r="D30" s="25"/>
    </row>
    <row r="31" spans="1:14" ht="27" customHeight="1">
      <c r="B31" s="27"/>
      <c r="C31" s="27"/>
      <c r="D31" s="27"/>
    </row>
    <row r="32" spans="1:14" ht="27" customHeight="1">
      <c r="B32" s="27"/>
      <c r="C32" s="27"/>
      <c r="D32" s="10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27"/>
    </row>
    <row r="36" spans="2:4" ht="27" customHeight="1">
      <c r="B36" s="27"/>
      <c r="C36" s="27"/>
      <c r="D36" s="36"/>
    </row>
    <row r="37" spans="2:4" ht="27" customHeight="1">
      <c r="B37" s="36"/>
      <c r="C37" s="9"/>
      <c r="D37" s="36"/>
    </row>
    <row r="38" spans="2:4" ht="27" customHeight="1">
      <c r="B38" s="11"/>
      <c r="C38" s="9"/>
      <c r="D38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7:F7"/>
    <mergeCell ref="G7:J7"/>
    <mergeCell ref="K7:L7"/>
    <mergeCell ref="A9:A10"/>
    <mergeCell ref="B9:D9"/>
    <mergeCell ref="E9:M9"/>
    <mergeCell ref="B10:C10"/>
    <mergeCell ref="E10:M10"/>
    <mergeCell ref="L22:N22"/>
    <mergeCell ref="B11:C11"/>
    <mergeCell ref="G11:H11"/>
    <mergeCell ref="I11:J11"/>
    <mergeCell ref="K11:L11"/>
    <mergeCell ref="B12:C12"/>
    <mergeCell ref="I15:J15"/>
    <mergeCell ref="B16:C16"/>
    <mergeCell ref="F16:G16"/>
    <mergeCell ref="I16:J16"/>
    <mergeCell ref="I17:J17"/>
    <mergeCell ref="E22:F22"/>
    <mergeCell ref="B23:D23"/>
    <mergeCell ref="E23:F23"/>
    <mergeCell ref="K23:N23"/>
    <mergeCell ref="B24:D24"/>
    <mergeCell ref="E24:F24"/>
    <mergeCell ref="K24:N24"/>
    <mergeCell ref="E27:F27"/>
    <mergeCell ref="B25:D25"/>
    <mergeCell ref="E25:F25"/>
    <mergeCell ref="K25:N25"/>
    <mergeCell ref="B26:D26"/>
    <mergeCell ref="E26:F26"/>
    <mergeCell ref="K26:N26"/>
  </mergeCells>
  <pageMargins left="1.7" right="0.2" top="0.25" bottom="0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7"/>
  <sheetViews>
    <sheetView zoomScale="85" zoomScaleNormal="85" workbookViewId="0">
      <selection activeCell="M13" sqref="M13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104" t="s">
        <v>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8.25" customHeight="1"/>
    <row r="3" spans="1:14" ht="35.25" customHeight="1">
      <c r="B3" s="6"/>
      <c r="C3" s="6"/>
      <c r="D3" s="7"/>
      <c r="E3" s="108" t="s">
        <v>40</v>
      </c>
      <c r="F3" s="108"/>
      <c r="G3" s="106" t="s">
        <v>15</v>
      </c>
      <c r="H3" s="106"/>
      <c r="I3" s="106"/>
      <c r="J3" s="106"/>
      <c r="K3" s="107" t="s">
        <v>60</v>
      </c>
      <c r="L3" s="107"/>
    </row>
    <row r="4" spans="1:14" ht="18" customHeight="1">
      <c r="B4" s="6"/>
      <c r="C4" s="6" t="s">
        <v>2</v>
      </c>
      <c r="D4" s="7"/>
      <c r="E4" s="174" t="s">
        <v>75</v>
      </c>
      <c r="F4" s="174"/>
      <c r="G4" s="106" t="s">
        <v>16</v>
      </c>
      <c r="H4" s="106"/>
      <c r="I4" s="106"/>
      <c r="J4" s="106"/>
      <c r="K4" s="107" t="s">
        <v>60</v>
      </c>
      <c r="L4" s="107"/>
    </row>
    <row r="5" spans="1:14" ht="43.5" customHeight="1">
      <c r="B5" s="6"/>
      <c r="C5" s="6"/>
      <c r="D5" s="7"/>
      <c r="E5" s="174"/>
      <c r="F5" s="174"/>
      <c r="G5" s="45"/>
      <c r="H5" s="45"/>
      <c r="I5" s="45"/>
      <c r="J5" s="45"/>
      <c r="K5" s="46"/>
      <c r="L5" s="46"/>
    </row>
    <row r="6" spans="1:14" ht="32.25" customHeight="1">
      <c r="B6" s="2"/>
      <c r="E6" s="108" t="s">
        <v>59</v>
      </c>
      <c r="F6" s="108"/>
      <c r="G6" s="113" t="s">
        <v>19</v>
      </c>
      <c r="H6" s="113"/>
      <c r="I6" s="113"/>
      <c r="J6" s="113"/>
      <c r="K6" s="172" t="s">
        <v>76</v>
      </c>
      <c r="L6" s="172"/>
    </row>
    <row r="7" spans="1:14" ht="8.25" customHeight="1" thickBot="1"/>
    <row r="8" spans="1:14" ht="16.5" thickTop="1" thickBot="1">
      <c r="A8" s="114" t="s">
        <v>8</v>
      </c>
      <c r="B8" s="116" t="s">
        <v>10</v>
      </c>
      <c r="C8" s="117"/>
      <c r="D8" s="117"/>
      <c r="E8" s="119" t="s">
        <v>17</v>
      </c>
      <c r="F8" s="120"/>
      <c r="G8" s="120"/>
      <c r="H8" s="120"/>
      <c r="I8" s="120"/>
      <c r="J8" s="120"/>
      <c r="K8" s="120"/>
      <c r="L8" s="120"/>
      <c r="M8" s="121"/>
      <c r="N8" s="26"/>
    </row>
    <row r="9" spans="1:14" ht="16.5" thickTop="1" thickBot="1">
      <c r="A9" s="115"/>
      <c r="B9" s="173"/>
      <c r="C9" s="173"/>
      <c r="D9" s="44"/>
      <c r="E9" s="119" t="s">
        <v>3</v>
      </c>
      <c r="F9" s="120"/>
      <c r="G9" s="120"/>
      <c r="H9" s="120"/>
      <c r="I9" s="120"/>
      <c r="J9" s="120"/>
      <c r="K9" s="120"/>
      <c r="L9" s="120"/>
      <c r="M9" s="121"/>
      <c r="N9" s="26"/>
    </row>
    <row r="10" spans="1:14" ht="42.75" customHeight="1" thickTop="1">
      <c r="A10" s="14"/>
      <c r="B10" s="164"/>
      <c r="C10" s="165"/>
      <c r="D10" s="21"/>
      <c r="E10" s="24" t="s">
        <v>4</v>
      </c>
      <c r="F10" s="29" t="s">
        <v>13</v>
      </c>
      <c r="G10" s="128" t="s">
        <v>6</v>
      </c>
      <c r="H10" s="166"/>
      <c r="I10" s="128" t="s">
        <v>5</v>
      </c>
      <c r="J10" s="166"/>
      <c r="K10" s="167" t="s">
        <v>14</v>
      </c>
      <c r="L10" s="168"/>
      <c r="M10" s="29" t="s">
        <v>31</v>
      </c>
      <c r="N10" s="29" t="s">
        <v>23</v>
      </c>
    </row>
    <row r="11" spans="1:14" ht="42.75" customHeight="1">
      <c r="A11" s="14">
        <v>1</v>
      </c>
      <c r="B11" s="164" t="s">
        <v>7</v>
      </c>
      <c r="C11" s="165"/>
      <c r="D11" s="16">
        <v>11881657</v>
      </c>
      <c r="E11" s="33" t="s">
        <v>57</v>
      </c>
      <c r="F11" s="17">
        <f>D11</f>
        <v>11881657</v>
      </c>
      <c r="G11" s="35">
        <v>0.75</v>
      </c>
      <c r="H11" s="28" t="s">
        <v>41</v>
      </c>
      <c r="I11" s="34" t="s">
        <v>42</v>
      </c>
      <c r="J11" s="39">
        <f>F11*G11%</f>
        <v>89112.427499999991</v>
      </c>
      <c r="K11" s="34" t="s">
        <v>44</v>
      </c>
      <c r="L11" s="39">
        <f>D14</f>
        <v>728360</v>
      </c>
      <c r="M11" s="16">
        <f>F11+J11-L11</f>
        <v>11242409.4275</v>
      </c>
      <c r="N11" s="16" t="s">
        <v>32</v>
      </c>
    </row>
    <row r="12" spans="1:14" ht="42.75" customHeight="1">
      <c r="A12" s="23">
        <v>2</v>
      </c>
      <c r="B12" s="82" t="s">
        <v>43</v>
      </c>
      <c r="C12" s="38"/>
      <c r="D12" s="20">
        <v>118817</v>
      </c>
      <c r="E12" s="103" t="s">
        <v>81</v>
      </c>
      <c r="F12" s="17">
        <f>F11</f>
        <v>11881657</v>
      </c>
      <c r="G12" s="35">
        <v>0.82</v>
      </c>
      <c r="H12" s="28" t="s">
        <v>41</v>
      </c>
      <c r="I12" s="34" t="s">
        <v>42</v>
      </c>
      <c r="J12" s="39">
        <f>F12*G12%</f>
        <v>97429.587399999989</v>
      </c>
      <c r="K12" s="34" t="s">
        <v>44</v>
      </c>
      <c r="L12" s="39">
        <f>L11</f>
        <v>728360</v>
      </c>
      <c r="M12" s="16">
        <f>F12+J12-L12</f>
        <v>11250726.587400001</v>
      </c>
      <c r="N12" s="21"/>
    </row>
    <row r="13" spans="1:14" ht="42.75" customHeight="1">
      <c r="A13" s="23">
        <v>3</v>
      </c>
      <c r="B13" s="37" t="s">
        <v>9</v>
      </c>
      <c r="C13" s="38"/>
      <c r="D13" s="20"/>
      <c r="E13" s="33" t="s">
        <v>83</v>
      </c>
      <c r="F13" s="17">
        <f>F12</f>
        <v>11881657</v>
      </c>
      <c r="G13" s="35">
        <v>0.9</v>
      </c>
      <c r="H13" s="28" t="s">
        <v>41</v>
      </c>
      <c r="I13" s="34" t="s">
        <v>42</v>
      </c>
      <c r="J13" s="39">
        <f>F13*G13%</f>
        <v>106934.91300000002</v>
      </c>
      <c r="K13" s="34" t="s">
        <v>44</v>
      </c>
      <c r="L13" s="39">
        <f>L12</f>
        <v>728360</v>
      </c>
      <c r="M13" s="16">
        <f>F13+J13-L13</f>
        <v>11260231.913000001</v>
      </c>
      <c r="N13" s="16"/>
    </row>
    <row r="14" spans="1:14" ht="26.25" customHeight="1">
      <c r="A14" s="14">
        <v>4</v>
      </c>
      <c r="B14" s="37" t="s">
        <v>34</v>
      </c>
      <c r="C14" s="38"/>
      <c r="D14" s="16">
        <v>728360</v>
      </c>
      <c r="E14" s="40" t="s">
        <v>11</v>
      </c>
      <c r="F14" s="4" t="s">
        <v>25</v>
      </c>
      <c r="G14" s="12"/>
      <c r="H14" s="30" t="s">
        <v>26</v>
      </c>
      <c r="I14" s="144">
        <f>D15</f>
        <v>11272114</v>
      </c>
      <c r="J14" s="144"/>
      <c r="K14" s="43"/>
      <c r="L14" s="12"/>
      <c r="M14" s="5"/>
    </row>
    <row r="15" spans="1:14" ht="33" customHeight="1">
      <c r="A15" s="14"/>
      <c r="B15" s="154" t="s">
        <v>1</v>
      </c>
      <c r="C15" s="154"/>
      <c r="D15" s="22">
        <f>D11+D12-D14</f>
        <v>11272114</v>
      </c>
      <c r="E15" s="40" t="s">
        <v>12</v>
      </c>
      <c r="F15" s="169" t="s">
        <v>30</v>
      </c>
      <c r="G15" s="169"/>
      <c r="H15" s="40" t="s">
        <v>33</v>
      </c>
      <c r="I15" s="170">
        <f>M11</f>
        <v>11242409.4275</v>
      </c>
      <c r="J15" s="170"/>
      <c r="K15" s="42"/>
      <c r="L15" s="3"/>
      <c r="M15" s="4"/>
    </row>
    <row r="16" spans="1:14" ht="16.5" customHeight="1">
      <c r="A16" s="3"/>
      <c r="B16" s="41"/>
      <c r="C16" s="41"/>
      <c r="D16" s="41"/>
      <c r="E16" s="3"/>
      <c r="F16" s="40" t="s">
        <v>18</v>
      </c>
      <c r="G16" s="3"/>
      <c r="H16" s="31" t="s">
        <v>26</v>
      </c>
      <c r="I16" s="171">
        <f>I14-I15</f>
        <v>29704.572499999776</v>
      </c>
      <c r="J16" s="171"/>
      <c r="K16" s="32"/>
      <c r="L16" s="3"/>
      <c r="M16" s="4"/>
    </row>
    <row r="17" spans="1:14" ht="14.25" customHeight="1">
      <c r="A17" s="3"/>
      <c r="B17" s="27"/>
      <c r="C17" s="41"/>
      <c r="D17" s="41"/>
      <c r="E17" s="3"/>
      <c r="F17" s="3"/>
      <c r="G17" s="3"/>
      <c r="H17" s="3"/>
      <c r="I17" s="3"/>
      <c r="J17" s="3"/>
      <c r="K17" s="3"/>
      <c r="L17" s="3"/>
      <c r="M17" s="4"/>
    </row>
    <row r="18" spans="1:14" ht="14.25" customHeight="1">
      <c r="A18" s="3"/>
      <c r="B18" s="27" t="s">
        <v>77</v>
      </c>
      <c r="C18" s="41"/>
      <c r="D18" s="41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41"/>
      <c r="C19" s="41"/>
      <c r="D19" s="41"/>
      <c r="E19" s="3"/>
      <c r="F19" s="3"/>
      <c r="G19" s="3"/>
      <c r="H19" s="3"/>
      <c r="I19" s="3"/>
      <c r="J19" s="3"/>
      <c r="K19" s="3"/>
      <c r="L19" s="3"/>
      <c r="M19" s="4"/>
    </row>
    <row r="20" spans="1:14" ht="19.5" customHeight="1">
      <c r="B20" s="27"/>
      <c r="C20" s="40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ht="12.75" customHeight="1">
      <c r="B21" s="27"/>
      <c r="C21" s="80" t="s">
        <v>58</v>
      </c>
      <c r="D21" s="4"/>
      <c r="E21" s="162" t="s">
        <v>58</v>
      </c>
      <c r="F21" s="160"/>
      <c r="G21" s="4"/>
      <c r="H21" s="4"/>
      <c r="I21" s="4"/>
      <c r="J21" s="4"/>
      <c r="K21" s="4"/>
      <c r="L21" s="162" t="s">
        <v>58</v>
      </c>
      <c r="M21" s="160"/>
      <c r="N21" s="160"/>
    </row>
    <row r="22" spans="1:14">
      <c r="B22" s="159" t="s">
        <v>36</v>
      </c>
      <c r="C22" s="159"/>
      <c r="D22" s="159"/>
      <c r="E22" s="159" t="s">
        <v>37</v>
      </c>
      <c r="F22" s="163"/>
      <c r="G22" s="4"/>
      <c r="H22" s="4"/>
      <c r="I22" s="4"/>
      <c r="J22" s="4"/>
      <c r="K22" s="159" t="s">
        <v>38</v>
      </c>
      <c r="L22" s="159"/>
      <c r="M22" s="159"/>
      <c r="N22" s="159"/>
    </row>
    <row r="23" spans="1:14" ht="14.25" customHeight="1">
      <c r="B23" s="159" t="s">
        <v>20</v>
      </c>
      <c r="C23" s="159"/>
      <c r="D23" s="159"/>
      <c r="E23" s="159" t="s">
        <v>24</v>
      </c>
      <c r="F23" s="159"/>
      <c r="G23" s="4"/>
      <c r="H23" s="4"/>
      <c r="I23" s="4"/>
      <c r="J23" s="4"/>
      <c r="K23" s="159" t="s">
        <v>24</v>
      </c>
      <c r="L23" s="159"/>
      <c r="M23" s="159"/>
      <c r="N23" s="159"/>
    </row>
    <row r="24" spans="1:14" ht="14.25" customHeight="1">
      <c r="B24" s="159" t="s">
        <v>21</v>
      </c>
      <c r="C24" s="159"/>
      <c r="D24" s="159"/>
      <c r="E24" s="159" t="s">
        <v>27</v>
      </c>
      <c r="F24" s="159"/>
      <c r="G24" s="3"/>
      <c r="H24" s="3"/>
      <c r="I24" s="3"/>
      <c r="J24" s="15"/>
      <c r="K24" s="159" t="s">
        <v>21</v>
      </c>
      <c r="L24" s="159"/>
      <c r="M24" s="159"/>
      <c r="N24" s="159"/>
    </row>
    <row r="25" spans="1:14" ht="14.25" customHeight="1">
      <c r="B25" s="159" t="s">
        <v>22</v>
      </c>
      <c r="C25" s="159"/>
      <c r="D25" s="159"/>
      <c r="E25" s="159" t="s">
        <v>28</v>
      </c>
      <c r="F25" s="159"/>
      <c r="G25" s="3"/>
      <c r="H25" s="3"/>
      <c r="I25" s="3"/>
      <c r="J25" s="18"/>
      <c r="K25" s="159" t="s">
        <v>22</v>
      </c>
      <c r="L25" s="159"/>
      <c r="M25" s="159"/>
      <c r="N25" s="159"/>
    </row>
    <row r="26" spans="1:14" ht="14.25" customHeight="1">
      <c r="B26" s="27"/>
      <c r="C26" s="27"/>
      <c r="D26" s="25"/>
      <c r="E26" s="163" t="s">
        <v>29</v>
      </c>
      <c r="F26" s="163"/>
      <c r="G26" s="19"/>
      <c r="H26" s="19"/>
      <c r="I26" s="19"/>
      <c r="J26" s="19"/>
      <c r="K26" s="19"/>
      <c r="L26" s="19"/>
      <c r="M26" s="8"/>
    </row>
    <row r="27" spans="1:14" ht="15.75" customHeight="1">
      <c r="B27" s="36"/>
      <c r="C27" s="9"/>
      <c r="D27" s="25"/>
      <c r="E27" s="13"/>
      <c r="F27" s="19"/>
      <c r="G27" s="19"/>
      <c r="H27" s="19"/>
      <c r="I27" s="19"/>
      <c r="J27" s="19"/>
      <c r="K27" s="19"/>
      <c r="L27" s="19"/>
      <c r="M27" s="13"/>
    </row>
    <row r="28" spans="1:14" ht="13.5" customHeight="1">
      <c r="B28" s="36"/>
      <c r="C28" s="9"/>
      <c r="D28" s="36"/>
      <c r="E28" s="3"/>
      <c r="F28" s="19"/>
      <c r="G28" s="19"/>
      <c r="H28" s="19"/>
      <c r="I28" s="19"/>
      <c r="J28" s="19"/>
      <c r="K28" s="19"/>
      <c r="L28" s="19"/>
      <c r="M28" s="3"/>
    </row>
    <row r="29" spans="1:14" ht="29.25" customHeight="1">
      <c r="B29" s="25"/>
      <c r="C29" s="25"/>
      <c r="D29" s="25"/>
    </row>
    <row r="30" spans="1:14" ht="27" customHeight="1">
      <c r="B30" s="27"/>
      <c r="C30" s="27"/>
      <c r="D30" s="27"/>
    </row>
    <row r="31" spans="1:14" ht="27" customHeight="1">
      <c r="B31" s="27"/>
      <c r="C31" s="27"/>
      <c r="D31" s="10"/>
    </row>
    <row r="32" spans="1:14" ht="27" customHeight="1">
      <c r="B32" s="27"/>
      <c r="C32" s="27"/>
      <c r="D32" s="27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36"/>
    </row>
    <row r="36" spans="2:4" ht="27" customHeight="1">
      <c r="B36" s="36"/>
      <c r="C36" s="9"/>
      <c r="D36" s="36"/>
    </row>
    <row r="37" spans="2:4" ht="27" customHeight="1">
      <c r="B37" s="11"/>
      <c r="C37" s="9"/>
      <c r="D37" s="11"/>
    </row>
  </sheetData>
  <mergeCells count="40">
    <mergeCell ref="B1:N1"/>
    <mergeCell ref="E3:F3"/>
    <mergeCell ref="G3:J3"/>
    <mergeCell ref="K3:L3"/>
    <mergeCell ref="E4:F5"/>
    <mergeCell ref="G4:J4"/>
    <mergeCell ref="K4:L4"/>
    <mergeCell ref="E6:F6"/>
    <mergeCell ref="G6:J6"/>
    <mergeCell ref="K6:L6"/>
    <mergeCell ref="A8:A9"/>
    <mergeCell ref="B8:D8"/>
    <mergeCell ref="E8:M8"/>
    <mergeCell ref="B9:C9"/>
    <mergeCell ref="E9:M9"/>
    <mergeCell ref="L21:N21"/>
    <mergeCell ref="B10:C10"/>
    <mergeCell ref="G10:H10"/>
    <mergeCell ref="I10:J10"/>
    <mergeCell ref="K10:L10"/>
    <mergeCell ref="B11:C11"/>
    <mergeCell ref="I14:J14"/>
    <mergeCell ref="B15:C15"/>
    <mergeCell ref="F15:G15"/>
    <mergeCell ref="I15:J15"/>
    <mergeCell ref="I16:J16"/>
    <mergeCell ref="E21:F21"/>
    <mergeCell ref="B22:D22"/>
    <mergeCell ref="E22:F22"/>
    <mergeCell ref="K22:N22"/>
    <mergeCell ref="B23:D23"/>
    <mergeCell ref="E23:F23"/>
    <mergeCell ref="K23:N23"/>
    <mergeCell ref="E26:F26"/>
    <mergeCell ref="B24:D24"/>
    <mergeCell ref="E24:F24"/>
    <mergeCell ref="K24:N24"/>
    <mergeCell ref="B25:D25"/>
    <mergeCell ref="E25:F25"/>
    <mergeCell ref="K25:N25"/>
  </mergeCells>
  <pageMargins left="1.7" right="0.2" top="0.25" bottom="0" header="0.3" footer="0.3"/>
  <pageSetup paperSize="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7"/>
  <sheetViews>
    <sheetView tabSelected="1" topLeftCell="A6" zoomScale="85" zoomScaleNormal="85" workbookViewId="0">
      <selection activeCell="M15" sqref="M15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3.5703125" style="1" customWidth="1"/>
    <col min="10" max="10" width="8.140625" style="1" customWidth="1"/>
    <col min="11" max="11" width="3.7109375" style="1" customWidth="1"/>
    <col min="12" max="12" width="8.85546875" style="1" customWidth="1"/>
    <col min="13" max="13" width="13.42578125" style="1" customWidth="1"/>
    <col min="14" max="14" width="13.5703125" style="1" customWidth="1"/>
    <col min="15" max="16384" width="9.140625" style="1"/>
  </cols>
  <sheetData>
    <row r="1" spans="1:14" ht="20.25">
      <c r="B1" s="104" t="s">
        <v>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8.25" customHeight="1"/>
    <row r="3" spans="1:14" ht="35.25" customHeight="1">
      <c r="B3" s="6"/>
      <c r="C3" s="6"/>
      <c r="D3" s="7"/>
      <c r="E3" s="108" t="s">
        <v>40</v>
      </c>
      <c r="F3" s="108"/>
      <c r="G3" s="106" t="s">
        <v>15</v>
      </c>
      <c r="H3" s="106"/>
      <c r="I3" s="106"/>
      <c r="J3" s="106"/>
      <c r="K3" s="107" t="s">
        <v>60</v>
      </c>
      <c r="L3" s="107"/>
    </row>
    <row r="4" spans="1:14" ht="18" customHeight="1">
      <c r="B4" s="6"/>
      <c r="C4" s="6" t="s">
        <v>2</v>
      </c>
      <c r="D4" s="7"/>
      <c r="E4" s="174" t="s">
        <v>78</v>
      </c>
      <c r="F4" s="174"/>
      <c r="G4" s="106" t="s">
        <v>16</v>
      </c>
      <c r="H4" s="106"/>
      <c r="I4" s="106"/>
      <c r="J4" s="106"/>
      <c r="K4" s="107" t="s">
        <v>60</v>
      </c>
      <c r="L4" s="107"/>
    </row>
    <row r="5" spans="1:14" ht="43.5" customHeight="1">
      <c r="B5" s="6"/>
      <c r="C5" s="6"/>
      <c r="D5" s="7"/>
      <c r="E5" s="174"/>
      <c r="F5" s="174"/>
      <c r="G5" s="88"/>
      <c r="H5" s="88"/>
      <c r="I5" s="88"/>
      <c r="J5" s="88"/>
      <c r="K5" s="89"/>
      <c r="L5" s="89"/>
    </row>
    <row r="6" spans="1:14" ht="32.25" customHeight="1">
      <c r="B6" s="2"/>
      <c r="E6" s="108" t="s">
        <v>59</v>
      </c>
      <c r="F6" s="108"/>
      <c r="G6" s="113" t="s">
        <v>19</v>
      </c>
      <c r="H6" s="113"/>
      <c r="I6" s="113"/>
      <c r="J6" s="113"/>
      <c r="K6" s="172" t="s">
        <v>79</v>
      </c>
      <c r="L6" s="172"/>
    </row>
    <row r="7" spans="1:14" ht="8.25" customHeight="1" thickBot="1"/>
    <row r="8" spans="1:14" ht="16.5" thickTop="1" thickBot="1">
      <c r="A8" s="114" t="s">
        <v>8</v>
      </c>
      <c r="B8" s="116" t="s">
        <v>10</v>
      </c>
      <c r="C8" s="117"/>
      <c r="D8" s="117"/>
      <c r="E8" s="119" t="s">
        <v>17</v>
      </c>
      <c r="F8" s="120"/>
      <c r="G8" s="120"/>
      <c r="H8" s="120"/>
      <c r="I8" s="120"/>
      <c r="J8" s="120"/>
      <c r="K8" s="120"/>
      <c r="L8" s="120"/>
      <c r="M8" s="121"/>
      <c r="N8" s="26"/>
    </row>
    <row r="9" spans="1:14" ht="16.5" thickTop="1" thickBot="1">
      <c r="A9" s="115"/>
      <c r="B9" s="173"/>
      <c r="C9" s="173"/>
      <c r="D9" s="91"/>
      <c r="E9" s="119" t="s">
        <v>3</v>
      </c>
      <c r="F9" s="120"/>
      <c r="G9" s="120"/>
      <c r="H9" s="120"/>
      <c r="I9" s="120"/>
      <c r="J9" s="120"/>
      <c r="K9" s="120"/>
      <c r="L9" s="120"/>
      <c r="M9" s="121"/>
      <c r="N9" s="26"/>
    </row>
    <row r="10" spans="1:14" ht="42.75" customHeight="1" thickTop="1">
      <c r="A10" s="14"/>
      <c r="B10" s="164"/>
      <c r="C10" s="165"/>
      <c r="D10" s="21"/>
      <c r="E10" s="24" t="s">
        <v>4</v>
      </c>
      <c r="F10" s="29" t="s">
        <v>13</v>
      </c>
      <c r="G10" s="128" t="s">
        <v>6</v>
      </c>
      <c r="H10" s="166"/>
      <c r="I10" s="128" t="s">
        <v>5</v>
      </c>
      <c r="J10" s="166"/>
      <c r="K10" s="167" t="s">
        <v>14</v>
      </c>
      <c r="L10" s="168"/>
      <c r="M10" s="29" t="s">
        <v>31</v>
      </c>
      <c r="N10" s="29" t="s">
        <v>23</v>
      </c>
    </row>
    <row r="11" spans="1:14" ht="42.75" customHeight="1">
      <c r="A11" s="14">
        <v>1</v>
      </c>
      <c r="B11" s="164" t="s">
        <v>7</v>
      </c>
      <c r="C11" s="165"/>
      <c r="D11" s="16">
        <v>11017370</v>
      </c>
      <c r="E11" s="33" t="s">
        <v>55</v>
      </c>
      <c r="F11" s="17">
        <f>D11</f>
        <v>11017370</v>
      </c>
      <c r="G11" s="35">
        <v>5.79</v>
      </c>
      <c r="H11" s="28" t="s">
        <v>41</v>
      </c>
      <c r="I11" s="34" t="s">
        <v>42</v>
      </c>
      <c r="J11" s="95">
        <f>F11*G11%</f>
        <v>637905.723</v>
      </c>
      <c r="K11" s="34" t="s">
        <v>44</v>
      </c>
      <c r="L11" s="95">
        <f>D14</f>
        <v>794729</v>
      </c>
      <c r="M11" s="16">
        <f>F11+J11-L11</f>
        <v>10860546.722999999</v>
      </c>
      <c r="N11" s="16" t="s">
        <v>32</v>
      </c>
    </row>
    <row r="12" spans="1:14" ht="42.75" customHeight="1">
      <c r="A12" s="23">
        <v>2</v>
      </c>
      <c r="B12" s="97" t="s">
        <v>43</v>
      </c>
      <c r="C12" s="98"/>
      <c r="D12" s="20">
        <v>661042</v>
      </c>
      <c r="E12" s="103" t="s">
        <v>82</v>
      </c>
      <c r="F12" s="17">
        <f>F11</f>
        <v>11017370</v>
      </c>
      <c r="G12" s="35">
        <v>5.87</v>
      </c>
      <c r="H12" s="28" t="s">
        <v>41</v>
      </c>
      <c r="I12" s="34" t="s">
        <v>42</v>
      </c>
      <c r="J12" s="95">
        <f>F12*G12%</f>
        <v>646719.61900000006</v>
      </c>
      <c r="K12" s="34" t="s">
        <v>44</v>
      </c>
      <c r="L12" s="95">
        <f>L11</f>
        <v>794729</v>
      </c>
      <c r="M12" s="16">
        <f>F12+J12-L12</f>
        <v>10869360.619000001</v>
      </c>
      <c r="N12" s="21"/>
    </row>
    <row r="13" spans="1:14" ht="42.75" customHeight="1">
      <c r="A13" s="23">
        <v>3</v>
      </c>
      <c r="B13" s="97" t="s">
        <v>9</v>
      </c>
      <c r="C13" s="98"/>
      <c r="D13" s="20"/>
      <c r="E13" s="33" t="s">
        <v>71</v>
      </c>
      <c r="F13" s="17">
        <f>F12</f>
        <v>11017370</v>
      </c>
      <c r="G13" s="35">
        <v>5.94</v>
      </c>
      <c r="H13" s="28" t="s">
        <v>41</v>
      </c>
      <c r="I13" s="34" t="s">
        <v>42</v>
      </c>
      <c r="J13" s="95">
        <f>F13*G13%</f>
        <v>654431.77800000005</v>
      </c>
      <c r="K13" s="34" t="s">
        <v>44</v>
      </c>
      <c r="L13" s="95">
        <f>L12</f>
        <v>794729</v>
      </c>
      <c r="M13" s="16">
        <f>F13+J13-L13</f>
        <v>10877072.778000001</v>
      </c>
      <c r="N13" s="16"/>
    </row>
    <row r="14" spans="1:14" ht="26.25" customHeight="1">
      <c r="A14" s="14">
        <v>4</v>
      </c>
      <c r="B14" s="97" t="s">
        <v>34</v>
      </c>
      <c r="C14" s="98"/>
      <c r="D14" s="16">
        <v>794729</v>
      </c>
      <c r="E14" s="96" t="s">
        <v>11</v>
      </c>
      <c r="F14" s="4" t="s">
        <v>25</v>
      </c>
      <c r="G14" s="12"/>
      <c r="H14" s="30" t="s">
        <v>26</v>
      </c>
      <c r="I14" s="144">
        <f>D15</f>
        <v>10883683</v>
      </c>
      <c r="J14" s="144"/>
      <c r="K14" s="90"/>
      <c r="L14" s="12"/>
      <c r="M14" s="5"/>
    </row>
    <row r="15" spans="1:14" ht="33" customHeight="1">
      <c r="A15" s="14"/>
      <c r="B15" s="154" t="s">
        <v>1</v>
      </c>
      <c r="C15" s="154"/>
      <c r="D15" s="22">
        <f>D11+D12-D14</f>
        <v>10883683</v>
      </c>
      <c r="E15" s="96" t="s">
        <v>12</v>
      </c>
      <c r="F15" s="169" t="s">
        <v>30</v>
      </c>
      <c r="G15" s="169"/>
      <c r="H15" s="96" t="s">
        <v>33</v>
      </c>
      <c r="I15" s="170">
        <f>M11</f>
        <v>10860546.722999999</v>
      </c>
      <c r="J15" s="170"/>
      <c r="K15" s="92"/>
      <c r="L15" s="3"/>
      <c r="M15" s="4"/>
    </row>
    <row r="16" spans="1:14" ht="16.5" customHeight="1">
      <c r="A16" s="3"/>
      <c r="B16" s="94"/>
      <c r="C16" s="94"/>
      <c r="D16" s="94"/>
      <c r="E16" s="3"/>
      <c r="F16" s="96" t="s">
        <v>18</v>
      </c>
      <c r="G16" s="3"/>
      <c r="H16" s="31" t="s">
        <v>26</v>
      </c>
      <c r="I16" s="171">
        <f>I14-I15</f>
        <v>23136.2770000007</v>
      </c>
      <c r="J16" s="171"/>
      <c r="K16" s="32"/>
      <c r="L16" s="3"/>
      <c r="M16" s="4"/>
    </row>
    <row r="17" spans="1:14" ht="14.25" customHeight="1">
      <c r="A17" s="3"/>
      <c r="B17" s="27"/>
      <c r="C17" s="94"/>
      <c r="D17" s="94"/>
      <c r="E17" s="3"/>
      <c r="F17" s="3"/>
      <c r="G17" s="3"/>
      <c r="H17" s="3"/>
      <c r="I17" s="3"/>
      <c r="J17" s="3"/>
      <c r="K17" s="3"/>
      <c r="L17" s="3"/>
      <c r="M17" s="4"/>
    </row>
    <row r="18" spans="1:14" ht="14.25" customHeight="1">
      <c r="A18" s="3"/>
      <c r="B18" s="27" t="s">
        <v>80</v>
      </c>
      <c r="C18" s="94"/>
      <c r="D18" s="94"/>
      <c r="E18" s="3"/>
      <c r="F18" s="3"/>
      <c r="G18" s="3"/>
      <c r="H18" s="3"/>
      <c r="I18" s="3"/>
      <c r="J18" s="3"/>
      <c r="K18" s="3"/>
      <c r="L18" s="3"/>
      <c r="M18" s="4"/>
    </row>
    <row r="19" spans="1:14" ht="14.25" customHeight="1">
      <c r="A19" s="3"/>
      <c r="B19" s="94"/>
      <c r="C19" s="94"/>
      <c r="D19" s="94"/>
      <c r="E19" s="3"/>
      <c r="F19" s="3"/>
      <c r="G19" s="3"/>
      <c r="H19" s="3"/>
      <c r="I19" s="3"/>
      <c r="J19" s="3"/>
      <c r="K19" s="3"/>
      <c r="L19" s="3"/>
      <c r="M19" s="4"/>
    </row>
    <row r="20" spans="1:14" ht="19.5" customHeight="1">
      <c r="B20" s="27"/>
      <c r="C20" s="96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ht="12.75" customHeight="1">
      <c r="B21" s="27"/>
      <c r="C21" s="93" t="s">
        <v>58</v>
      </c>
      <c r="D21" s="4"/>
      <c r="E21" s="162" t="s">
        <v>58</v>
      </c>
      <c r="F21" s="160"/>
      <c r="G21" s="4"/>
      <c r="H21" s="4"/>
      <c r="I21" s="4"/>
      <c r="J21" s="4"/>
      <c r="K21" s="4"/>
      <c r="L21" s="162" t="s">
        <v>58</v>
      </c>
      <c r="M21" s="160"/>
      <c r="N21" s="160"/>
    </row>
    <row r="22" spans="1:14">
      <c r="B22" s="159" t="s">
        <v>36</v>
      </c>
      <c r="C22" s="159"/>
      <c r="D22" s="159"/>
      <c r="E22" s="159" t="s">
        <v>37</v>
      </c>
      <c r="F22" s="163"/>
      <c r="G22" s="4"/>
      <c r="H22" s="4"/>
      <c r="I22" s="4"/>
      <c r="J22" s="4"/>
      <c r="K22" s="159" t="s">
        <v>38</v>
      </c>
      <c r="L22" s="159"/>
      <c r="M22" s="159"/>
      <c r="N22" s="159"/>
    </row>
    <row r="23" spans="1:14" ht="14.25" customHeight="1">
      <c r="B23" s="159" t="s">
        <v>20</v>
      </c>
      <c r="C23" s="159"/>
      <c r="D23" s="159"/>
      <c r="E23" s="159" t="s">
        <v>24</v>
      </c>
      <c r="F23" s="159"/>
      <c r="G23" s="4"/>
      <c r="H23" s="4"/>
      <c r="I23" s="4"/>
      <c r="J23" s="4"/>
      <c r="K23" s="159" t="s">
        <v>24</v>
      </c>
      <c r="L23" s="159"/>
      <c r="M23" s="159"/>
      <c r="N23" s="159"/>
    </row>
    <row r="24" spans="1:14" ht="14.25" customHeight="1">
      <c r="B24" s="159" t="s">
        <v>21</v>
      </c>
      <c r="C24" s="159"/>
      <c r="D24" s="159"/>
      <c r="E24" s="159" t="s">
        <v>27</v>
      </c>
      <c r="F24" s="159"/>
      <c r="G24" s="3"/>
      <c r="H24" s="3"/>
      <c r="I24" s="3"/>
      <c r="J24" s="15"/>
      <c r="K24" s="159" t="s">
        <v>21</v>
      </c>
      <c r="L24" s="159"/>
      <c r="M24" s="159"/>
      <c r="N24" s="159"/>
    </row>
    <row r="25" spans="1:14" ht="14.25" customHeight="1">
      <c r="B25" s="159" t="s">
        <v>22</v>
      </c>
      <c r="C25" s="159"/>
      <c r="D25" s="159"/>
      <c r="E25" s="159" t="s">
        <v>28</v>
      </c>
      <c r="F25" s="159"/>
      <c r="G25" s="3"/>
      <c r="H25" s="3"/>
      <c r="I25" s="3"/>
      <c r="J25" s="18"/>
      <c r="K25" s="159" t="s">
        <v>22</v>
      </c>
      <c r="L25" s="159"/>
      <c r="M25" s="159"/>
      <c r="N25" s="159"/>
    </row>
    <row r="26" spans="1:14" ht="14.25" customHeight="1">
      <c r="B26" s="27"/>
      <c r="C26" s="27"/>
      <c r="D26" s="25"/>
      <c r="E26" s="163" t="s">
        <v>29</v>
      </c>
      <c r="F26" s="163"/>
      <c r="G26" s="19"/>
      <c r="H26" s="19"/>
      <c r="I26" s="19"/>
      <c r="J26" s="19"/>
      <c r="K26" s="19"/>
      <c r="L26" s="19"/>
      <c r="M26" s="8"/>
    </row>
    <row r="27" spans="1:14" ht="15.75" customHeight="1">
      <c r="B27" s="36"/>
      <c r="C27" s="9"/>
      <c r="D27" s="25"/>
      <c r="E27" s="13"/>
      <c r="F27" s="19"/>
      <c r="G27" s="19"/>
      <c r="H27" s="19"/>
      <c r="I27" s="19"/>
      <c r="J27" s="19"/>
      <c r="K27" s="19"/>
      <c r="L27" s="19"/>
      <c r="M27" s="13"/>
    </row>
    <row r="28" spans="1:14" ht="13.5" customHeight="1">
      <c r="B28" s="36"/>
      <c r="C28" s="9"/>
      <c r="D28" s="36"/>
      <c r="E28" s="3"/>
      <c r="F28" s="19"/>
      <c r="G28" s="19"/>
      <c r="H28" s="19"/>
      <c r="I28" s="19"/>
      <c r="J28" s="19"/>
      <c r="K28" s="19"/>
      <c r="L28" s="19"/>
      <c r="M28" s="3"/>
    </row>
    <row r="29" spans="1:14" ht="29.25" customHeight="1">
      <c r="B29" s="25"/>
      <c r="C29" s="25"/>
      <c r="D29" s="25"/>
    </row>
    <row r="30" spans="1:14" ht="27" customHeight="1">
      <c r="B30" s="27"/>
      <c r="C30" s="27"/>
      <c r="D30" s="27"/>
    </row>
    <row r="31" spans="1:14" ht="27" customHeight="1">
      <c r="B31" s="27"/>
      <c r="C31" s="27"/>
      <c r="D31" s="10"/>
    </row>
    <row r="32" spans="1:14" ht="27" customHeight="1">
      <c r="B32" s="27"/>
      <c r="C32" s="27"/>
      <c r="D32" s="27"/>
    </row>
    <row r="33" spans="2:4" ht="27" customHeight="1">
      <c r="B33" s="27"/>
      <c r="C33" s="27"/>
      <c r="D33" s="27"/>
    </row>
    <row r="34" spans="2:4" ht="27" customHeight="1">
      <c r="B34" s="27"/>
      <c r="C34" s="27"/>
      <c r="D34" s="27"/>
    </row>
    <row r="35" spans="2:4" ht="27" customHeight="1">
      <c r="B35" s="27"/>
      <c r="C35" s="27"/>
      <c r="D35" s="36"/>
    </row>
    <row r="36" spans="2:4" ht="27" customHeight="1">
      <c r="B36" s="36"/>
      <c r="C36" s="9"/>
      <c r="D36" s="36"/>
    </row>
    <row r="37" spans="2:4" ht="27" customHeight="1">
      <c r="B37" s="11"/>
      <c r="C37" s="9"/>
      <c r="D37" s="11"/>
    </row>
  </sheetData>
  <mergeCells count="40">
    <mergeCell ref="E26:F26"/>
    <mergeCell ref="B24:D24"/>
    <mergeCell ref="E24:F24"/>
    <mergeCell ref="K24:N24"/>
    <mergeCell ref="B25:D25"/>
    <mergeCell ref="E25:F25"/>
    <mergeCell ref="K25:N25"/>
    <mergeCell ref="B22:D22"/>
    <mergeCell ref="E22:F22"/>
    <mergeCell ref="K22:N22"/>
    <mergeCell ref="B23:D23"/>
    <mergeCell ref="E23:F23"/>
    <mergeCell ref="K23:N23"/>
    <mergeCell ref="L21:N21"/>
    <mergeCell ref="B10:C10"/>
    <mergeCell ref="G10:H10"/>
    <mergeCell ref="I10:J10"/>
    <mergeCell ref="K10:L10"/>
    <mergeCell ref="B11:C11"/>
    <mergeCell ref="I14:J14"/>
    <mergeCell ref="B15:C15"/>
    <mergeCell ref="F15:G15"/>
    <mergeCell ref="I15:J15"/>
    <mergeCell ref="I16:J16"/>
    <mergeCell ref="E21:F21"/>
    <mergeCell ref="E6:F6"/>
    <mergeCell ref="G6:J6"/>
    <mergeCell ref="K6:L6"/>
    <mergeCell ref="A8:A9"/>
    <mergeCell ref="B8:D8"/>
    <mergeCell ref="E8:M8"/>
    <mergeCell ref="B9:C9"/>
    <mergeCell ref="E9:M9"/>
    <mergeCell ref="B1:N1"/>
    <mergeCell ref="E3:F3"/>
    <mergeCell ref="G3:J3"/>
    <mergeCell ref="K3:L3"/>
    <mergeCell ref="E4:F5"/>
    <mergeCell ref="G4:J4"/>
    <mergeCell ref="K4:L4"/>
  </mergeCells>
  <pageMargins left="1.7" right="0.2" top="0.25" bottom="0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01</vt:lpstr>
      <vt:lpstr>1</vt:lpstr>
      <vt:lpstr>2</vt:lpstr>
      <vt:lpstr>1,</vt:lpstr>
      <vt:lpstr>2,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2016-12-19T00:53:56Z</dcterms:modified>
</cp:coreProperties>
</file>